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SAŽETAK " sheetId="1" state="visible" r:id="rId2"/>
    <sheet name="RAČUN PRIHODA I RASHODA" sheetId="2" state="visible" r:id="rId3"/>
    <sheet name="Rashodi -funkcijska" sheetId="3" state="visible" r:id="rId4"/>
    <sheet name="POSEBNI_DIO_" sheetId="4" state="visible" r:id="rId5"/>
  </sheets>
  <definedNames>
    <definedName function="false" hidden="false" localSheetId="0" name="_xlnm.Print_Area" vbProcedure="false">'SAŽETAK '!$A$5:$J$28</definedName>
    <definedName function="false" hidden="false" localSheetId="1" name="_xlnm.Print_Area" vbProcedure="false">'RAČUN PRIHODA I RASHODA'!$A$2:$G$101</definedName>
    <definedName function="false" hidden="false" localSheetId="3" name="_xlnm.Print_Area" vbProcedure="false">POSEBNI_DIO_!$A$1:$D$68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<sst xmlns="http://schemas.openxmlformats.org/spreadsheetml/2006/main" count="317" uniqueCount="176">
  <si>
    <t xml:space="preserve">POLUGODIŠNJI IZVJEŠTAJ O IZVRŠENJU FINANCIJSKOG PLANA                                                                                            KULTURNO-POVIJESNOG CENTRA SMŽ ZA 2023.g.</t>
  </si>
  <si>
    <t xml:space="preserve">I. OPĆI DIO </t>
  </si>
  <si>
    <t xml:space="preserve">A) SAŽETAK RAČUNA PRIHODA I RASHODA</t>
  </si>
  <si>
    <t xml:space="preserve">PRIHODI/RASHODI TEKUĆA GODINA </t>
  </si>
  <si>
    <t xml:space="preserve">Izvršenje 2021.</t>
  </si>
  <si>
    <t xml:space="preserve">Plan 2022.</t>
  </si>
  <si>
    <t xml:space="preserve">Izvršenje prethodne godine</t>
  </si>
  <si>
    <t xml:space="preserve">Plan tekuće godine</t>
  </si>
  <si>
    <t xml:space="preserve">Izvršenje tekuće godine </t>
  </si>
  <si>
    <t xml:space="preserve">PRIHODI UKUPNO</t>
  </si>
  <si>
    <t xml:space="preserve">PRIHODI POSLOVANJA</t>
  </si>
  <si>
    <t xml:space="preserve">PRIHODI OD PRODAJE NEFINANCIJSKE IMOVINE</t>
  </si>
  <si>
    <t xml:space="preserve">RASHODI UKUPNO</t>
  </si>
  <si>
    <t xml:space="preserve">RASHODI  POSLOVANJA</t>
  </si>
  <si>
    <t xml:space="preserve">RASHODI ZA NEFINANCIJSKU IMOVINU</t>
  </si>
  <si>
    <t xml:space="preserve">RAZLIKA - VIŠAK / MANJAK</t>
  </si>
  <si>
    <t xml:space="preserve">B) SAŽETAK RAČUNA FINANCIRANJA</t>
  </si>
  <si>
    <t xml:space="preserve">RAČUN FINANCIRANJA </t>
  </si>
  <si>
    <t xml:space="preserve">PRIMICI OD FINANCIJSKE IMOVINE I ZADUŽIVANJA</t>
  </si>
  <si>
    <t xml:space="preserve">IZDACI ZA FINANCIJSKU IMOVINU I OTPLATE ZAJMOVA</t>
  </si>
  <si>
    <t xml:space="preserve">NETO FINANCIRANJE</t>
  </si>
  <si>
    <t xml:space="preserve">C) PRENESENI VIŠAK ILI PRENESENI MANJAK I VIŠEGODIŠNJI PLAN URAVNOTEŽENJA</t>
  </si>
  <si>
    <t xml:space="preserve">VIŠKOVI/MANJKOVI</t>
  </si>
  <si>
    <t xml:space="preserve">UKUPAN DONOS VIŠKA / MANJKA IZ PRETHODNE(IH) GODINE</t>
  </si>
  <si>
    <t xml:space="preserve">VIŠAK / MANJAK IZ PRETHODNE(IH) GODINE KOJI ĆE SE RASPOREDITI / POKRITI</t>
  </si>
  <si>
    <t xml:space="preserve">VIŠAK / MANJAK + NETO FINANCIRANJE+PRENESENI RAZULTAT</t>
  </si>
  <si>
    <t xml:space="preserve">POLUGODIŠNJI IZVJEŠTAJ O IZVRŠENJU FINANCIJSKOG PLANA ZA 2023.g.</t>
  </si>
  <si>
    <t xml:space="preserve">Razred</t>
  </si>
  <si>
    <t xml:space="preserve">Skupina/podskupina/odjeljak </t>
  </si>
  <si>
    <t xml:space="preserve">Izvor</t>
  </si>
  <si>
    <t xml:space="preserve">Naziv </t>
  </si>
  <si>
    <t xml:space="preserve">Indeks</t>
  </si>
  <si>
    <t xml:space="preserve">6=4/3*100</t>
  </si>
  <si>
    <t xml:space="preserve">Prihodi poslovanja </t>
  </si>
  <si>
    <t xml:space="preserve">Pomoći iz inozemstva i od subjekata unutar općeg proračuna</t>
  </si>
  <si>
    <t xml:space="preserve">634</t>
  </si>
  <si>
    <t xml:space="preserve">Pomoći od izvanproračunskih korisnika</t>
  </si>
  <si>
    <t xml:space="preserve">6341</t>
  </si>
  <si>
    <t xml:space="preserve">Tekuće pomoći od izvanproračunskih korisnika </t>
  </si>
  <si>
    <t xml:space="preserve">636</t>
  </si>
  <si>
    <t xml:space="preserve">Pomoći proračunskim korisnicima iz proračuna koji im nije nadležan </t>
  </si>
  <si>
    <t xml:space="preserve">6361</t>
  </si>
  <si>
    <t xml:space="preserve">Tekuće pomoći proračunskim korisnicima iz proračuna koji im nije nadležan</t>
  </si>
  <si>
    <t xml:space="preserve">Ostale pomoći</t>
  </si>
  <si>
    <t xml:space="preserve">Prihodi od upravnih i administrativnih pristojbi, pristojbi po posebnim propisima i nakanda</t>
  </si>
  <si>
    <t xml:space="preserve">Prihodi po posebnim propisima</t>
  </si>
  <si>
    <t xml:space="preserve">Ostali nespomenuti prihodi </t>
  </si>
  <si>
    <t xml:space="preserve">Prihodi za posebne namjene </t>
  </si>
  <si>
    <t xml:space="preserve">Prihodi od imovine</t>
  </si>
  <si>
    <t xml:space="preserve">Prihodi od financijske imov ine</t>
  </si>
  <si>
    <t xml:space="preserve">Kamate na oročena sredstva i depozite po viđenju</t>
  </si>
  <si>
    <t xml:space="preserve">Prihodi od prodaje proizvoda i robe te pruženih usluga i prihodi od donacija</t>
  </si>
  <si>
    <t xml:space="preserve">661</t>
  </si>
  <si>
    <t xml:space="preserve">Prihodi od prodaje proizvoda i robe te pruženih usluga</t>
  </si>
  <si>
    <t xml:space="preserve">6615</t>
  </si>
  <si>
    <t xml:space="preserve">Prihodi od pruženih usluga</t>
  </si>
  <si>
    <t xml:space="preserve">31</t>
  </si>
  <si>
    <t xml:space="preserve"> Vlastiti prihodi </t>
  </si>
  <si>
    <t xml:space="preserve">Donacije od pravnih i fizičkih osoba izvan općeg proračuna i povrat donacija po protestiranim jamstvima</t>
  </si>
  <si>
    <t xml:space="preserve">Kapitalne donacije</t>
  </si>
  <si>
    <t xml:space="preserve">61</t>
  </si>
  <si>
    <t xml:space="preserve">Donacije </t>
  </si>
  <si>
    <t xml:space="preserve">Prihodi iz nadležnog proračuna i od HZZO-a temeljem ugovornih obveza</t>
  </si>
  <si>
    <t xml:space="preserve">671</t>
  </si>
  <si>
    <t xml:space="preserve">Prihodi iz nadležnog proračuna za financiranje redovne djelatnosti proračunskih korisnika</t>
  </si>
  <si>
    <t xml:space="preserve">6711</t>
  </si>
  <si>
    <t xml:space="preserve">Prihodi iz nadležnog proračuna za financiranje rashoda poslovanja</t>
  </si>
  <si>
    <t xml:space="preserve">6712</t>
  </si>
  <si>
    <t xml:space="preserve">Prihodi iz nadležnog proračuna za financiranje rashoda za nabavu nefinancijske imovine</t>
  </si>
  <si>
    <t xml:space="preserve">11</t>
  </si>
  <si>
    <t xml:space="preserve">Opći prihodi i primici</t>
  </si>
  <si>
    <t xml:space="preserve">Ukupni prihodi</t>
  </si>
  <si>
    <t xml:space="preserve">VIŠAK KORIŠTEN ZA POKRIĆE RASHODA </t>
  </si>
  <si>
    <t xml:space="preserve">Vlastiti izvori </t>
  </si>
  <si>
    <t xml:space="preserve">Rezultat poslovanja </t>
  </si>
  <si>
    <t xml:space="preserve">Višak/manjak prihoda</t>
  </si>
  <si>
    <t xml:space="preserve">Višak prihoda</t>
  </si>
  <si>
    <t xml:space="preserve">93</t>
  </si>
  <si>
    <t xml:space="preserve">Vlastiti prihodi - višak</t>
  </si>
  <si>
    <t xml:space="preserve">94</t>
  </si>
  <si>
    <t xml:space="preserve">Prihodi za posebne namjene - višak</t>
  </si>
  <si>
    <t xml:space="preserve">95</t>
  </si>
  <si>
    <t xml:space="preserve">Pomoći  - višak</t>
  </si>
  <si>
    <t xml:space="preserve">RASHODI POSLOVANJA</t>
  </si>
  <si>
    <t xml:space="preserve">Rashodi poslovanja</t>
  </si>
  <si>
    <t xml:space="preserve">Rashodi za zaposlene</t>
  </si>
  <si>
    <t xml:space="preserve">Plaće</t>
  </si>
  <si>
    <t xml:space="preserve">Plaće za redovan rad</t>
  </si>
  <si>
    <t xml:space="preserve">312</t>
  </si>
  <si>
    <t xml:space="preserve">Ostali rashodi za zaposlene </t>
  </si>
  <si>
    <t xml:space="preserve">3121</t>
  </si>
  <si>
    <t xml:space="preserve">Doprinosi na plaće</t>
  </si>
  <si>
    <t xml:space="preserve">Doprinosi za obvezno zdravstveno osiguranje</t>
  </si>
  <si>
    <t xml:space="preserve">Materijalni rashodi</t>
  </si>
  <si>
    <t xml:space="preserve">Naknade troškova zaposlenima</t>
  </si>
  <si>
    <t xml:space="preserve">3211</t>
  </si>
  <si>
    <t xml:space="preserve">Službena putovanja</t>
  </si>
  <si>
    <t xml:space="preserve">3212</t>
  </si>
  <si>
    <t xml:space="preserve">Naknade za prijevoz, za rad na terenu i odvojeni život</t>
  </si>
  <si>
    <t xml:space="preserve">3213</t>
  </si>
  <si>
    <t xml:space="preserve">Stručno usavršavanje zaposlenika</t>
  </si>
  <si>
    <t xml:space="preserve">3214</t>
  </si>
  <si>
    <t xml:space="preserve">Ostale naknade troškova zaposlenima</t>
  </si>
  <si>
    <t xml:space="preserve">Rashodi za materijal i energiju</t>
  </si>
  <si>
    <t xml:space="preserve">3221</t>
  </si>
  <si>
    <t xml:space="preserve">Uredski materijal i ostali materijalni rashodi</t>
  </si>
  <si>
    <t xml:space="preserve">3223</t>
  </si>
  <si>
    <t xml:space="preserve">Energija</t>
  </si>
  <si>
    <t xml:space="preserve">Sitni inventar</t>
  </si>
  <si>
    <t xml:space="preserve">Rashodi za usluge</t>
  </si>
  <si>
    <t xml:space="preserve">3231</t>
  </si>
  <si>
    <t xml:space="preserve">Usluge telefona, pošte i prijevoza</t>
  </si>
  <si>
    <t xml:space="preserve">3232</t>
  </si>
  <si>
    <t xml:space="preserve">Usluge tekućeg i investicijskog održavanja</t>
  </si>
  <si>
    <t xml:space="preserve">Usluge promidžbe i informiranja</t>
  </si>
  <si>
    <t xml:space="preserve">3234</t>
  </si>
  <si>
    <t xml:space="preserve">Komunalne usluge</t>
  </si>
  <si>
    <t xml:space="preserve">Zakupnine i najamnine</t>
  </si>
  <si>
    <t xml:space="preserve">Intelektualne i osobne usluge</t>
  </si>
  <si>
    <t xml:space="preserve">3239</t>
  </si>
  <si>
    <t xml:space="preserve">Ostale usluge</t>
  </si>
  <si>
    <t xml:space="preserve">Ostali nespomenuti rashodi poslovanja</t>
  </si>
  <si>
    <t xml:space="preserve">3291</t>
  </si>
  <si>
    <t xml:space="preserve">Naknade za rad predstavničkih i izvršnih tijela, povjerenstava i slično</t>
  </si>
  <si>
    <t xml:space="preserve">Premije osiguranja</t>
  </si>
  <si>
    <t xml:space="preserve">3293</t>
  </si>
  <si>
    <t xml:space="preserve">Reprezentacija</t>
  </si>
  <si>
    <t xml:space="preserve">3299</t>
  </si>
  <si>
    <t xml:space="preserve">Financijski rashodi</t>
  </si>
  <si>
    <t xml:space="preserve">Ostali financijski rashodi</t>
  </si>
  <si>
    <t xml:space="preserve">3431</t>
  </si>
  <si>
    <t xml:space="preserve">Bankarske usluge i usluge platnog prometa</t>
  </si>
  <si>
    <t xml:space="preserve">Ostali nespomenuti financijski rashodi</t>
  </si>
  <si>
    <t xml:space="preserve"> Opći prihodi i primici</t>
  </si>
  <si>
    <t xml:space="preserve">Vlastiti prihodi  </t>
  </si>
  <si>
    <t xml:space="preserve">Rashodi za nabavu nefinancijske imovine</t>
  </si>
  <si>
    <t xml:space="preserve">Rashodi za nabavu proizvedene dug. imovine</t>
  </si>
  <si>
    <t xml:space="preserve">Postrojenja i oprema</t>
  </si>
  <si>
    <t xml:space="preserve">4221</t>
  </si>
  <si>
    <t xml:space="preserve">Uredska oprema i namještaj</t>
  </si>
  <si>
    <t xml:space="preserve">4227</t>
  </si>
  <si>
    <t xml:space="preserve">Uređaji, strojevi i oprema za ostale namjene</t>
  </si>
  <si>
    <t xml:space="preserve">423</t>
  </si>
  <si>
    <t xml:space="preserve">Prijevozna sredstva</t>
  </si>
  <si>
    <t xml:space="preserve">4231</t>
  </si>
  <si>
    <t xml:space="preserve">Prijevozna sredstva u cestovnom prometu</t>
  </si>
  <si>
    <t xml:space="preserve">Ukupni rashodi</t>
  </si>
  <si>
    <t xml:space="preserve">MANJAK POKRIVEN TEKUĆIM PRIHODIMA </t>
  </si>
  <si>
    <t xml:space="preserve">9</t>
  </si>
  <si>
    <t xml:space="preserve">Vlastiti izvori</t>
  </si>
  <si>
    <t xml:space="preserve">92</t>
  </si>
  <si>
    <t xml:space="preserve">922</t>
  </si>
  <si>
    <t xml:space="preserve">9222</t>
  </si>
  <si>
    <t xml:space="preserve">Manjak prihoda </t>
  </si>
  <si>
    <t xml:space="preserve">Opći prihodi i primici </t>
  </si>
  <si>
    <t xml:space="preserve">I. OPĆI DIO</t>
  </si>
  <si>
    <t xml:space="preserve">A. RAČUN PRIHODA I RASHODA </t>
  </si>
  <si>
    <t xml:space="preserve">RASHODI PREMA FUNKCIJSKOJ KLASIFIKACIJI</t>
  </si>
  <si>
    <t xml:space="preserve">BROJČANA OZNAKA I NAZIV</t>
  </si>
  <si>
    <t xml:space="preserve">5=4/2*100</t>
  </si>
  <si>
    <t xml:space="preserve">UKUPNO RASHODI </t>
  </si>
  <si>
    <t xml:space="preserve">08 Rekreacijas, kultura i religija</t>
  </si>
  <si>
    <t xml:space="preserve">082 Službe kulture</t>
  </si>
  <si>
    <t xml:space="preserve">II. POSEBNI DIO</t>
  </si>
  <si>
    <t xml:space="preserve">Šifra</t>
  </si>
  <si>
    <t xml:space="preserve">Naziv</t>
  </si>
  <si>
    <t xml:space="preserve">4=3/2*100</t>
  </si>
  <si>
    <t xml:space="preserve">Program javnih potreba u kulturi</t>
  </si>
  <si>
    <t xml:space="preserve">A100011</t>
  </si>
  <si>
    <t xml:space="preserve">Redovni program Kulturno-povijesnog centra SMŽ</t>
  </si>
  <si>
    <t xml:space="preserve">Ostali rashodi za azaposlene</t>
  </si>
  <si>
    <t xml:space="preserve">Rashodi za nabavu proizvedene dugotrajne imovine</t>
  </si>
  <si>
    <t xml:space="preserve">Prijevozna sredstva u cesytovnom prometu</t>
  </si>
  <si>
    <t xml:space="preserve">A100012</t>
  </si>
  <si>
    <t xml:space="preserve">Programska djelatnost</t>
  </si>
  <si>
    <t xml:space="preserve">Vlastiti prihodi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</si>
</sst>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"/>
    <numFmt numFmtId="166" formatCode="_-* #,##0.00_-;\-* #,##0.00_-;_-* \-??_-;_-@_-"/>
    <numFmt numFmtId="167" formatCode="#,##0.00"/>
    <numFmt numFmtId="168" formatCode="#,##0\ ;[RED]\-#,##0\ "/>
    <numFmt numFmtId="169" formatCode="0.00"/>
    <numFmt numFmtId="170" formatCode="@"/>
  </numFmts>
  <fonts count="33">
    <font>
      <sz val="10"/>
      <color rgb="FF000000"/>
      <name val="Arial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color rgb="FF000000"/>
      <name val="MS Sans Serif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1"/>
    </font>
    <font>
      <sz val="10"/>
      <color rgb="FF000000"/>
      <name val="Arial"/>
      <family val="2"/>
      <charset val="238"/>
    </font>
    <font>
      <sz val="12"/>
      <color rgb="FF002060"/>
      <name val="Calibri"/>
      <family val="2"/>
      <charset val="1"/>
    </font>
    <font>
      <b val="true"/>
      <sz val="14"/>
      <color rgb="FF002060"/>
      <name val="Calibri"/>
      <family val="2"/>
      <charset val="1"/>
    </font>
    <font>
      <b val="true"/>
      <sz val="12"/>
      <color rgb="FF002060"/>
      <name val="Calibri"/>
      <family val="2"/>
      <charset val="1"/>
    </font>
    <font>
      <b val="true"/>
      <i val="true"/>
      <sz val="12"/>
      <color rgb="FF002060"/>
      <name val="Calibri"/>
      <family val="2"/>
      <charset val="1"/>
    </font>
    <font>
      <sz val="12"/>
      <color rgb="FF000000"/>
      <name val="Calibri"/>
      <family val="2"/>
      <charset val="1"/>
    </font>
    <font>
      <i val="true"/>
      <sz val="12"/>
      <color rgb="FF002060"/>
      <name val="Calibri"/>
      <family val="2"/>
      <charset val="1"/>
    </font>
    <font>
      <sz val="11"/>
      <color rgb="FF002060"/>
      <name val="Calibri"/>
      <family val="2"/>
      <charset val="1"/>
    </font>
    <font>
      <b val="true"/>
      <sz val="11"/>
      <color rgb="FF002060"/>
      <name val="Calibri"/>
      <family val="2"/>
      <charset val="1"/>
    </font>
    <font>
      <sz val="11"/>
      <color rgb="FF000000"/>
      <name val="Calibri"/>
      <family val="2"/>
      <charset val="1"/>
    </font>
    <font>
      <b val="true"/>
      <i val="true"/>
      <sz val="8"/>
      <color rgb="FF002060"/>
      <name val="Calibri"/>
      <family val="2"/>
      <charset val="1"/>
    </font>
    <font>
      <i val="true"/>
      <sz val="8"/>
      <color rgb="FF00206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i val="true"/>
      <sz val="11"/>
      <color rgb="FF002060"/>
      <name val="Calibri"/>
      <family val="2"/>
      <charset val="1"/>
    </font>
    <font>
      <b val="true"/>
      <sz val="11"/>
      <color rgb="FF002060"/>
      <name val="Calibri"/>
      <family val="2"/>
      <charset val="238"/>
    </font>
    <font>
      <sz val="11"/>
      <color rgb="FF002060"/>
      <name val="Calibri"/>
      <family val="2"/>
      <charset val="238"/>
    </font>
    <font>
      <i val="true"/>
      <sz val="11"/>
      <color rgb="FF00206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b val="true"/>
      <i val="true"/>
      <sz val="11"/>
      <color rgb="FFFF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i val="true"/>
      <sz val="8"/>
      <color rgb="FF000000"/>
      <name val="Calibri"/>
      <family val="2"/>
      <charset val="1"/>
    </font>
    <font>
      <sz val="11"/>
      <color rgb="FF002060"/>
      <name val="Arial"/>
      <family val="2"/>
      <charset val="238"/>
    </font>
    <font>
      <b val="true"/>
      <sz val="8"/>
      <color rgb="FF002060"/>
      <name val="Calibri"/>
      <family val="2"/>
      <charset val="1"/>
    </font>
    <font>
      <b val="true"/>
      <i val="true"/>
      <sz val="12"/>
      <color rgb="FF002060"/>
      <name val="Calibri"/>
      <family val="2"/>
      <charset val="238"/>
    </font>
    <font>
      <b val="true"/>
      <i val="true"/>
      <sz val="12"/>
      <color rgb="FFFF0000"/>
      <name val="Calibri"/>
      <family val="2"/>
      <charset val="1"/>
    </font>
    <font>
      <b val="true"/>
      <sz val="12"/>
      <color rgb="FF00206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DEBF7"/>
        <bgColor rgb="FFDEEBF7"/>
      </patternFill>
    </fill>
    <fill>
      <patternFill patternType="solid">
        <fgColor rgb="FFD9D9D9"/>
        <bgColor rgb="FFBDD7EE"/>
      </patternFill>
    </fill>
    <fill>
      <patternFill patternType="solid">
        <fgColor rgb="FFDEEBF7"/>
        <bgColor rgb="FFDDEBF7"/>
      </patternFill>
    </fill>
    <fill>
      <patternFill patternType="solid">
        <fgColor rgb="FFBDD7EE"/>
        <bgColor rgb="FFD9D9D9"/>
      </patternFill>
    </fill>
    <fill>
      <patternFill patternType="solid">
        <fgColor rgb="FF9DC3E6"/>
        <bgColor rgb="FFBDD7EE"/>
      </patternFill>
    </fill>
    <fill>
      <patternFill patternType="solid">
        <fgColor rgb="FFFFD966"/>
        <bgColor rgb="FFFFFF99"/>
      </patternFill>
    </fill>
    <fill>
      <patternFill patternType="solid">
        <fgColor rgb="FFFFFF00"/>
        <bgColor rgb="FFFFFF00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 diagonalUp="false" diagonalDown="false">
      <left style="thin">
        <color rgb="FF002060"/>
      </left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9" fillId="2" borderId="0" xfId="21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0" fillId="2" borderId="0" xfId="21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0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0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10" fillId="3" borderId="1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8" fillId="2" borderId="1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8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8" fillId="2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3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0" fillId="3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0" fillId="3" borderId="1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11" fillId="3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1" fillId="3" borderId="1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21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0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10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1" fillId="3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11" fillId="3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1" fillId="2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0" fillId="4" borderId="1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0" fillId="2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10" fillId="2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10" fillId="2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0" fillId="5" borderId="1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1" fillId="3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2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8" fillId="2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0" fillId="2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0" fillId="2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0" xfId="21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10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2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5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5" fillId="2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15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1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5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5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14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14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4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9" fillId="5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5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0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0" fillId="5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20" fillId="5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9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1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20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22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4" fillId="2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4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6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5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2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0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20" fillId="2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5" fontId="2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5" fillId="2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5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4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4" fillId="2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14" fillId="2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4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23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3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3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23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23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23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23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15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15" fillId="2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15" fillId="2" borderId="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15" fillId="2" borderId="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4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5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15" fillId="5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15" fillId="5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5" fillId="5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5" fillId="5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15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14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5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2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70" fontId="21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21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23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4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2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5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6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6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15" fillId="6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5" fillId="6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4" fillId="6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14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4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7" fontId="1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14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5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5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2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25" fillId="2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26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1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25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5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25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5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9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25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1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2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2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5" fillId="2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5" fillId="2" borderId="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0" fontId="14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4" fillId="2" borderId="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5" fontId="14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4" fillId="2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23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3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3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23" fillId="2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2" borderId="0" xfId="21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0" xfId="21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5" fillId="2" borderId="2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2" borderId="2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2" borderId="2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0" fillId="2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20" fillId="2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0" fontId="15" fillId="0" borderId="2" xfId="26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28" fillId="0" borderId="2" xfId="26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22" fillId="0" borderId="2" xfId="26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5" fillId="2" borderId="2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28" fillId="0" borderId="2" xfId="26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21" fillId="2" borderId="2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5" fillId="2" borderId="2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21" fillId="2" borderId="2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5" fontId="13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1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11" fillId="2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9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5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7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7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30" fillId="7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30" fillId="7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1" fillId="8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1" fillId="8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1" fillId="8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1" fillId="8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0" fillId="9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0" fillId="9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0" fillId="9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31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5" fontId="3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0" fillId="0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0" fillId="0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2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32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1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32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1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5" fontId="1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8" fillId="0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8" fillId="0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8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5" fontId="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32" fillId="0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1" fillId="0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32" fillId="0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8" fillId="2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8" fillId="2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1" fillId="0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0" fillId="2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0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1" fillId="2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32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2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32" fillId="2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1" fillId="2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30" fillId="8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8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30" fillId="8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30" fillId="8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0" fillId="9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0" fillId="9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1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Sheet1" xfId="20"/>
    <cellStyle name="Normalno 2" xfId="21"/>
    <cellStyle name="Normalno 2 2" xfId="22"/>
    <cellStyle name="Normalno 3" xfId="23"/>
    <cellStyle name="Normalno 3 2" xfId="24"/>
    <cellStyle name="Normalno 3 3" xfId="25"/>
    <cellStyle name="Normalno 4" xfId="26"/>
    <cellStyle name="Obično_List10" xfId="27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FCC"/>
      <rgbColor rgb="FFDDEBF7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BF7"/>
      <rgbColor rgb="FFCCFFCC"/>
      <rgbColor rgb="FFFFFF99"/>
      <rgbColor rgb="FF9DC3E6"/>
      <rgbColor rgb="FFFF99CC"/>
      <rgbColor rgb="FFCC99FF"/>
      <rgbColor rgb="FFFFD96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30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5" activeCellId="0" sqref="A5"/>
    </sheetView>
  </sheetViews>
  <sheetFormatPr defaultColWidth="8.859375" defaultRowHeight="15.75" zeroHeight="false" outlineLevelRow="0" outlineLevelCol="0"/>
  <cols>
    <col collapsed="false" customWidth="false" hidden="false" outlineLevel="0" max="4" min="1" style="1" width="8.86"/>
    <col collapsed="false" customWidth="true" hidden="false" outlineLevel="0" max="5" min="5" style="1" width="22.86"/>
    <col collapsed="false" customWidth="true" hidden="true" outlineLevel="0" max="7" min="6" style="1" width="16.57"/>
    <col collapsed="false" customWidth="true" hidden="false" outlineLevel="0" max="10" min="8" style="1" width="15.29"/>
    <col collapsed="false" customWidth="false" hidden="false" outlineLevel="0" max="11" min="11" style="1" width="8.86"/>
    <col collapsed="false" customWidth="true" hidden="false" outlineLevel="0" max="12" min="12" style="1" width="16.84"/>
    <col collapsed="false" customWidth="true" hidden="false" outlineLevel="0" max="13" min="13" style="1" width="11.71"/>
    <col collapsed="false" customWidth="true" hidden="false" outlineLevel="0" max="16" min="14" style="1" width="12.71"/>
    <col collapsed="false" customWidth="false" hidden="false" outlineLevel="0" max="16384" min="17" style="1" width="8.86"/>
  </cols>
  <sheetData>
    <row r="1" customFormat="false" ht="15.75" hidden="false" customHeight="false" outlineLevel="0" collapsed="false">
      <c r="B1" s="2"/>
      <c r="C1" s="2"/>
      <c r="D1" s="2"/>
      <c r="E1" s="2"/>
      <c r="F1" s="2"/>
      <c r="G1" s="2"/>
      <c r="H1" s="2"/>
      <c r="I1" s="2"/>
      <c r="J1" s="2"/>
      <c r="K1" s="2"/>
    </row>
    <row r="2" customFormat="false" ht="15.7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customFormat="false" ht="15.75" hidden="false" customHeight="fals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5" customFormat="false" ht="40.5" hidden="false" customHeight="true" outlineLevel="0" collapsed="false">
      <c r="A5" s="4" t="s">
        <v>0</v>
      </c>
      <c r="B5" s="4"/>
      <c r="C5" s="4"/>
      <c r="D5" s="4"/>
      <c r="E5" s="4"/>
      <c r="F5" s="4"/>
      <c r="G5" s="4"/>
      <c r="H5" s="4"/>
      <c r="I5" s="4"/>
      <c r="J5" s="4"/>
    </row>
    <row r="6" customFormat="false" ht="40.5" hidden="false" customHeight="true" outlineLevel="0" collapsed="false">
      <c r="A6" s="5" t="s">
        <v>1</v>
      </c>
      <c r="B6" s="5"/>
      <c r="C6" s="5"/>
      <c r="D6" s="5"/>
      <c r="E6" s="5"/>
      <c r="F6" s="5"/>
      <c r="G6" s="5"/>
      <c r="H6" s="5"/>
      <c r="I6" s="5"/>
      <c r="J6" s="5"/>
    </row>
    <row r="7" customFormat="false" ht="24" hidden="false" customHeight="true" outlineLevel="0" collapsed="false">
      <c r="A7" s="6" t="s">
        <v>2</v>
      </c>
      <c r="B7" s="6"/>
      <c r="C7" s="6"/>
      <c r="D7" s="6"/>
      <c r="E7" s="6"/>
      <c r="F7" s="6"/>
      <c r="G7" s="6"/>
      <c r="H7" s="6"/>
      <c r="I7" s="6"/>
      <c r="J7" s="6"/>
    </row>
    <row r="8" customFormat="false" ht="47.25" hidden="false" customHeight="true" outlineLevel="0" collapsed="false">
      <c r="A8" s="7" t="s">
        <v>3</v>
      </c>
      <c r="B8" s="7"/>
      <c r="C8" s="7"/>
      <c r="D8" s="7"/>
      <c r="E8" s="7"/>
      <c r="F8" s="7" t="s">
        <v>4</v>
      </c>
      <c r="G8" s="7" t="s">
        <v>5</v>
      </c>
      <c r="H8" s="7" t="s">
        <v>6</v>
      </c>
      <c r="I8" s="7" t="s">
        <v>7</v>
      </c>
      <c r="J8" s="7" t="s">
        <v>8</v>
      </c>
    </row>
    <row r="9" customFormat="false" ht="27.75" hidden="false" customHeight="true" outlineLevel="0" collapsed="false">
      <c r="A9" s="8" t="s">
        <v>9</v>
      </c>
      <c r="B9" s="8"/>
      <c r="C9" s="8"/>
      <c r="D9" s="8"/>
      <c r="E9" s="8"/>
      <c r="F9" s="9" t="e">
        <f aca="false">SUM(F10:F11)</f>
        <v>#VALUE!</v>
      </c>
      <c r="G9" s="9" t="e">
        <f aca="false">SUM(G10:G11)</f>
        <v>#VALUE!</v>
      </c>
      <c r="H9" s="10" t="n">
        <f aca="false">SUM(H10:H11)</f>
        <v>0</v>
      </c>
      <c r="I9" s="10" t="n">
        <f aca="false">SUM(I10:I11)</f>
        <v>249809</v>
      </c>
      <c r="J9" s="10" t="n">
        <f aca="false">SUM(J10:J11)</f>
        <v>102607.4</v>
      </c>
      <c r="L9" s="11"/>
    </row>
    <row r="10" customFormat="false" ht="27.75" hidden="false" customHeight="true" outlineLevel="0" collapsed="false">
      <c r="A10" s="12" t="s">
        <v>10</v>
      </c>
      <c r="B10" s="12"/>
      <c r="C10" s="12"/>
      <c r="D10" s="12"/>
      <c r="E10" s="12"/>
      <c r="F10" s="13" t="e">
        <f aca="false">SUM('račun prihoda i rashoda'!#ref!)</f>
        <v>#VALUE!</v>
      </c>
      <c r="G10" s="13" t="e">
        <f aca="false">SUM('račun prihoda i rashoda'!#ref!)</f>
        <v>#VALUE!</v>
      </c>
      <c r="H10" s="14"/>
      <c r="I10" s="14" t="n">
        <v>249809</v>
      </c>
      <c r="J10" s="14" t="n">
        <v>102607.4</v>
      </c>
      <c r="L10" s="15"/>
      <c r="M10" s="15"/>
      <c r="N10" s="15"/>
      <c r="O10" s="15"/>
    </row>
    <row r="11" customFormat="false" ht="27.75" hidden="false" customHeight="true" outlineLevel="0" collapsed="false">
      <c r="A11" s="16" t="s">
        <v>11</v>
      </c>
      <c r="B11" s="16"/>
      <c r="C11" s="16"/>
      <c r="D11" s="16"/>
      <c r="E11" s="16"/>
      <c r="F11" s="17" t="e">
        <f aca="false">SUM('račun prihoda i rashoda'!#ref!)</f>
        <v>#VALUE!</v>
      </c>
      <c r="G11" s="17" t="e">
        <f aca="false">SUM('račun prihoda i rashoda'!#ref!)</f>
        <v>#VALUE!</v>
      </c>
      <c r="H11" s="18"/>
      <c r="I11" s="18" t="n">
        <v>0</v>
      </c>
      <c r="J11" s="18" t="n">
        <v>0</v>
      </c>
    </row>
    <row r="12" customFormat="false" ht="27.75" hidden="false" customHeight="true" outlineLevel="0" collapsed="false">
      <c r="A12" s="19" t="s">
        <v>12</v>
      </c>
      <c r="B12" s="19"/>
      <c r="C12" s="19"/>
      <c r="D12" s="19"/>
      <c r="E12" s="19"/>
      <c r="F12" s="20" t="e">
        <f aca="false">SUM(F13:F14)</f>
        <v>#VALUE!</v>
      </c>
      <c r="G12" s="20" t="e">
        <f aca="false">SUM(G13:G14)</f>
        <v>#VALUE!</v>
      </c>
      <c r="H12" s="21" t="n">
        <f aca="false">SUM(H13:H14)</f>
        <v>0</v>
      </c>
      <c r="I12" s="21" t="n">
        <f aca="false">SUM(I13:I14)</f>
        <v>252940</v>
      </c>
      <c r="J12" s="21" t="n">
        <f aca="false">SUM(J13:J14)</f>
        <v>103265.72</v>
      </c>
    </row>
    <row r="13" customFormat="false" ht="27.75" hidden="false" customHeight="true" outlineLevel="0" collapsed="false">
      <c r="A13" s="12" t="s">
        <v>13</v>
      </c>
      <c r="B13" s="12"/>
      <c r="C13" s="12"/>
      <c r="D13" s="12"/>
      <c r="E13" s="12"/>
      <c r="F13" s="13" t="e">
        <f aca="false">SUM('račun prihoda i rashoda'!#ref!)</f>
        <v>#VALUE!</v>
      </c>
      <c r="G13" s="13" t="e">
        <f aca="false">SUM('račun prihoda i rashoda'!#ref!)</f>
        <v>#VALUE!</v>
      </c>
      <c r="H13" s="14"/>
      <c r="I13" s="14" t="n">
        <v>201970</v>
      </c>
      <c r="J13" s="14" t="n">
        <v>78860.95</v>
      </c>
      <c r="L13" s="15"/>
      <c r="M13" s="15"/>
      <c r="N13" s="11"/>
      <c r="O13" s="11"/>
      <c r="P13" s="11"/>
    </row>
    <row r="14" customFormat="false" ht="27.75" hidden="false" customHeight="true" outlineLevel="0" collapsed="false">
      <c r="A14" s="16" t="s">
        <v>14</v>
      </c>
      <c r="B14" s="16"/>
      <c r="C14" s="16"/>
      <c r="D14" s="16"/>
      <c r="E14" s="16"/>
      <c r="F14" s="17" t="e">
        <f aca="false">SUM('račun prihoda i rashoda'!#ref!)</f>
        <v>#VALUE!</v>
      </c>
      <c r="G14" s="17" t="e">
        <f aca="false">SUM('račun prihoda i rashoda'!#ref!)</f>
        <v>#VALUE!</v>
      </c>
      <c r="H14" s="18"/>
      <c r="I14" s="18" t="n">
        <v>50970</v>
      </c>
      <c r="J14" s="18" t="n">
        <v>24404.77</v>
      </c>
      <c r="N14" s="11"/>
      <c r="O14" s="11"/>
      <c r="P14" s="11"/>
    </row>
    <row r="15" customFormat="false" ht="27.75" hidden="false" customHeight="true" outlineLevel="0" collapsed="false">
      <c r="A15" s="22" t="s">
        <v>15</v>
      </c>
      <c r="B15" s="22"/>
      <c r="C15" s="22"/>
      <c r="D15" s="22"/>
      <c r="E15" s="22"/>
      <c r="F15" s="23" t="e">
        <f aca="false">SUM(F9-F12)</f>
        <v>#VALUE!</v>
      </c>
      <c r="G15" s="23" t="e">
        <f aca="false">SUM(G9-G12)</f>
        <v>#VALUE!</v>
      </c>
      <c r="H15" s="24" t="n">
        <f aca="false">SUM(H9-H12)</f>
        <v>0</v>
      </c>
      <c r="I15" s="24" t="n">
        <f aca="false">SUM(I9-I12)</f>
        <v>-3131</v>
      </c>
      <c r="J15" s="24" t="n">
        <f aca="false">SUM(J9-J12)</f>
        <v>-658.320000000007</v>
      </c>
      <c r="N15" s="11"/>
      <c r="O15" s="11"/>
      <c r="P15" s="11"/>
    </row>
    <row r="16" customFormat="false" ht="15.75" hidden="false" customHeight="false" outlineLevel="0" collapsed="false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6"/>
      <c r="L16" s="26"/>
      <c r="M16" s="26"/>
      <c r="N16" s="26"/>
      <c r="O16" s="26"/>
      <c r="P16" s="11"/>
    </row>
    <row r="17" customFormat="false" ht="21.75" hidden="false" customHeight="true" outlineLevel="0" collapsed="false">
      <c r="A17" s="6" t="s">
        <v>16</v>
      </c>
      <c r="B17" s="6"/>
      <c r="C17" s="6"/>
      <c r="D17" s="6"/>
      <c r="E17" s="6"/>
      <c r="F17" s="6"/>
      <c r="G17" s="6"/>
      <c r="H17" s="6"/>
      <c r="I17" s="6"/>
      <c r="J17" s="6"/>
      <c r="K17" s="26"/>
      <c r="L17" s="26"/>
      <c r="M17" s="26"/>
      <c r="N17" s="26"/>
      <c r="O17" s="26"/>
      <c r="P17" s="11"/>
    </row>
    <row r="18" customFormat="false" ht="47.25" hidden="false" customHeight="true" outlineLevel="0" collapsed="false">
      <c r="A18" s="7" t="s">
        <v>17</v>
      </c>
      <c r="B18" s="7"/>
      <c r="C18" s="7"/>
      <c r="D18" s="7"/>
      <c r="E18" s="7"/>
      <c r="F18" s="7" t="s">
        <v>4</v>
      </c>
      <c r="G18" s="7" t="s">
        <v>5</v>
      </c>
      <c r="H18" s="7" t="s">
        <v>6</v>
      </c>
      <c r="I18" s="7" t="s">
        <v>7</v>
      </c>
      <c r="J18" s="7" t="s">
        <v>8</v>
      </c>
    </row>
    <row r="19" customFormat="false" ht="25.5" hidden="false" customHeight="true" outlineLevel="0" collapsed="false">
      <c r="A19" s="12" t="s">
        <v>18</v>
      </c>
      <c r="B19" s="12"/>
      <c r="C19" s="12"/>
      <c r="D19" s="12"/>
      <c r="E19" s="12"/>
      <c r="F19" s="27" t="n">
        <v>0</v>
      </c>
      <c r="G19" s="27" t="n">
        <v>0</v>
      </c>
      <c r="H19" s="28"/>
      <c r="I19" s="28" t="n">
        <v>0</v>
      </c>
      <c r="J19" s="28" t="n">
        <v>0</v>
      </c>
    </row>
    <row r="20" customFormat="false" ht="25.5" hidden="false" customHeight="true" outlineLevel="0" collapsed="false">
      <c r="A20" s="12" t="s">
        <v>19</v>
      </c>
      <c r="B20" s="12"/>
      <c r="C20" s="12"/>
      <c r="D20" s="12"/>
      <c r="E20" s="12"/>
      <c r="F20" s="27" t="n">
        <v>0</v>
      </c>
      <c r="G20" s="27" t="n">
        <v>0</v>
      </c>
      <c r="H20" s="28"/>
      <c r="I20" s="28" t="n">
        <v>0</v>
      </c>
      <c r="J20" s="28" t="n">
        <v>0</v>
      </c>
    </row>
    <row r="21" s="31" customFormat="true" ht="25.5" hidden="false" customHeight="true" outlineLevel="0" collapsed="false">
      <c r="A21" s="22" t="s">
        <v>20</v>
      </c>
      <c r="B21" s="22"/>
      <c r="C21" s="22"/>
      <c r="D21" s="22"/>
      <c r="E21" s="22"/>
      <c r="F21" s="29" t="n">
        <f aca="false">SUM(F19-F20)</f>
        <v>0</v>
      </c>
      <c r="G21" s="29" t="n">
        <f aca="false">SUM(G19-G20)</f>
        <v>0</v>
      </c>
      <c r="H21" s="30" t="n">
        <f aca="false">SUM(H19-H20)</f>
        <v>0</v>
      </c>
      <c r="I21" s="30" t="n">
        <f aca="false">SUM(I19-I20)</f>
        <v>0</v>
      </c>
      <c r="J21" s="30" t="n">
        <f aca="false">SUM(J19-J20)</f>
        <v>0</v>
      </c>
      <c r="N21" s="32"/>
    </row>
    <row r="22" s="31" customFormat="true" ht="21.75" hidden="false" customHeight="true" outlineLevel="0" collapsed="false">
      <c r="A22" s="33"/>
      <c r="B22" s="33"/>
      <c r="C22" s="33"/>
      <c r="D22" s="33"/>
      <c r="E22" s="33"/>
      <c r="F22" s="33"/>
      <c r="G22" s="33"/>
      <c r="H22" s="34"/>
      <c r="I22" s="34"/>
      <c r="J22" s="34"/>
    </row>
    <row r="23" customFormat="false" ht="21.75" hidden="false" customHeight="true" outlineLevel="0" collapsed="false">
      <c r="A23" s="6" t="s">
        <v>21</v>
      </c>
      <c r="B23" s="6"/>
      <c r="C23" s="6"/>
      <c r="D23" s="6"/>
      <c r="E23" s="6"/>
      <c r="F23" s="6"/>
      <c r="G23" s="6"/>
      <c r="H23" s="6"/>
      <c r="I23" s="6"/>
      <c r="J23" s="6"/>
      <c r="N23" s="11"/>
      <c r="O23" s="11"/>
      <c r="P23" s="11"/>
    </row>
    <row r="24" customFormat="false" ht="47.25" hidden="false" customHeight="true" outlineLevel="0" collapsed="false">
      <c r="A24" s="7" t="s">
        <v>22</v>
      </c>
      <c r="B24" s="7"/>
      <c r="C24" s="7"/>
      <c r="D24" s="7"/>
      <c r="E24" s="7"/>
      <c r="F24" s="7" t="s">
        <v>4</v>
      </c>
      <c r="G24" s="7" t="s">
        <v>5</v>
      </c>
      <c r="H24" s="7" t="s">
        <v>6</v>
      </c>
      <c r="I24" s="7" t="s">
        <v>7</v>
      </c>
      <c r="J24" s="7" t="s">
        <v>8</v>
      </c>
      <c r="M24" s="11"/>
      <c r="N24" s="11"/>
      <c r="O24" s="11"/>
      <c r="P24" s="11"/>
    </row>
    <row r="25" customFormat="false" ht="36" hidden="false" customHeight="true" outlineLevel="0" collapsed="false">
      <c r="A25" s="35" t="s">
        <v>23</v>
      </c>
      <c r="B25" s="35"/>
      <c r="C25" s="35"/>
      <c r="D25" s="35"/>
      <c r="E25" s="35"/>
      <c r="F25" s="36" t="n">
        <v>130100</v>
      </c>
      <c r="G25" s="36" t="n">
        <v>87100</v>
      </c>
      <c r="H25" s="37"/>
      <c r="I25" s="38" t="n">
        <v>3131</v>
      </c>
      <c r="J25" s="38" t="n">
        <v>3131.09</v>
      </c>
      <c r="L25" s="11"/>
      <c r="M25" s="11"/>
      <c r="N25" s="11"/>
      <c r="O25" s="11"/>
      <c r="P25" s="11"/>
    </row>
    <row r="26" s="41" customFormat="true" ht="36" hidden="false" customHeight="true" outlineLevel="0" collapsed="false">
      <c r="A26" s="39" t="s">
        <v>24</v>
      </c>
      <c r="B26" s="39"/>
      <c r="C26" s="39"/>
      <c r="D26" s="39"/>
      <c r="E26" s="39"/>
      <c r="F26" s="29" t="e">
        <f aca="false">SUM('račun prihoda i rashoda'!#ref!-'račun prihoda i rashoda'!#ref!)</f>
        <v>#VALUE!</v>
      </c>
      <c r="G26" s="29" t="e">
        <f aca="false">SUM('račun prihoda i rashoda'!#ref!-'račun prihoda i rashoda'!#ref!)</f>
        <v>#VALUE!</v>
      </c>
      <c r="H26" s="30" t="n">
        <v>0</v>
      </c>
      <c r="I26" s="40" t="n">
        <v>3131</v>
      </c>
      <c r="J26" s="40" t="n">
        <v>3131.09</v>
      </c>
      <c r="L26" s="42"/>
      <c r="M26" s="43"/>
      <c r="N26" s="42"/>
    </row>
    <row r="27" customFormat="false" ht="21.75" hidden="false" customHeight="true" outlineLevel="0" collapsed="false">
      <c r="A27" s="44"/>
      <c r="B27" s="45"/>
      <c r="C27" s="46"/>
      <c r="D27" s="47"/>
      <c r="E27" s="45"/>
      <c r="F27" s="45"/>
      <c r="G27" s="45"/>
      <c r="H27" s="48"/>
      <c r="I27" s="48"/>
      <c r="J27" s="48"/>
      <c r="M27" s="11"/>
    </row>
    <row r="28" customFormat="false" ht="30" hidden="false" customHeight="true" outlineLevel="0" collapsed="false">
      <c r="A28" s="49" t="s">
        <v>25</v>
      </c>
      <c r="B28" s="49"/>
      <c r="C28" s="49"/>
      <c r="D28" s="49"/>
      <c r="E28" s="49"/>
      <c r="F28" s="50" t="e">
        <f aca="false">SUM(F15,F21,F26)</f>
        <v>#VALUE!</v>
      </c>
      <c r="G28" s="50" t="e">
        <f aca="false">SUM(G15,G21,G26)</f>
        <v>#VALUE!</v>
      </c>
      <c r="H28" s="51" t="n">
        <v>0</v>
      </c>
      <c r="I28" s="51" t="n">
        <f aca="false">SUM(I15,I21,I26)</f>
        <v>0</v>
      </c>
      <c r="J28" s="51" t="n">
        <f aca="false">SUM(J15,J21,J26)</f>
        <v>2472.76999999999</v>
      </c>
    </row>
    <row r="30" customFormat="false" ht="15.75" hidden="false" customHeight="false" outlineLevel="0" collapsed="false">
      <c r="F30" s="15"/>
      <c r="G30" s="11"/>
    </row>
  </sheetData>
  <mergeCells count="23">
    <mergeCell ref="B1:K1"/>
    <mergeCell ref="A2:K2"/>
    <mergeCell ref="A5:J5"/>
    <mergeCell ref="A6:J6"/>
    <mergeCell ref="A7:J7"/>
    <mergeCell ref="A8:E8"/>
    <mergeCell ref="A9:E9"/>
    <mergeCell ref="A10:E10"/>
    <mergeCell ref="A11:E11"/>
    <mergeCell ref="A12:E12"/>
    <mergeCell ref="A13:E13"/>
    <mergeCell ref="A14:E14"/>
    <mergeCell ref="A15:E15"/>
    <mergeCell ref="A17:J17"/>
    <mergeCell ref="A18:E18"/>
    <mergeCell ref="A19:E19"/>
    <mergeCell ref="A20:E20"/>
    <mergeCell ref="A21:E21"/>
    <mergeCell ref="A23:J23"/>
    <mergeCell ref="A24:E24"/>
    <mergeCell ref="A25:E25"/>
    <mergeCell ref="A26:E26"/>
    <mergeCell ref="A28:E28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P110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D91" activeCellId="0" sqref="D91"/>
    </sheetView>
  </sheetViews>
  <sheetFormatPr defaultColWidth="9.1484375" defaultRowHeight="15" zeroHeight="false" outlineLevelRow="0" outlineLevelCol="0"/>
  <cols>
    <col collapsed="false" customWidth="true" hidden="false" outlineLevel="0" max="1" min="1" style="52" width="7"/>
    <col collapsed="false" customWidth="true" hidden="false" outlineLevel="0" max="2" min="2" style="52" width="8.42"/>
    <col collapsed="false" customWidth="true" hidden="false" outlineLevel="0" max="3" min="3" style="52" width="5.29"/>
    <col collapsed="false" customWidth="true" hidden="false" outlineLevel="0" max="4" min="4" style="52" width="40.43"/>
    <col collapsed="false" customWidth="true" hidden="false" outlineLevel="0" max="5" min="5" style="53" width="12.57"/>
    <col collapsed="false" customWidth="true" hidden="false" outlineLevel="0" max="7" min="6" style="52" width="12.57"/>
    <col collapsed="false" customWidth="true" hidden="false" outlineLevel="0" max="8" min="8" style="52" width="8.86"/>
    <col collapsed="false" customWidth="true" hidden="false" outlineLevel="0" max="13" min="9" style="52" width="15.14"/>
    <col collapsed="false" customWidth="true" hidden="true" outlineLevel="0" max="14" min="14" style="52" width="16.71"/>
    <col collapsed="false" customWidth="true" hidden="true" outlineLevel="0" max="15" min="15" style="52" width="16.43"/>
    <col collapsed="false" customWidth="true" hidden="true" outlineLevel="0" max="16" min="16" style="52" width="12.57"/>
    <col collapsed="false" customWidth="true" hidden="false" outlineLevel="0" max="18" min="17" style="52" width="10.71"/>
    <col collapsed="false" customWidth="true" hidden="false" outlineLevel="0" max="19" min="19" style="52" width="10.29"/>
    <col collapsed="false" customWidth="true" hidden="false" outlineLevel="0" max="20" min="20" style="52" width="11.85"/>
    <col collapsed="false" customWidth="true" hidden="false" outlineLevel="0" max="21" min="21" style="52" width="15.42"/>
    <col collapsed="false" customWidth="false" hidden="false" outlineLevel="0" max="16384" min="22" style="52" width="9.14"/>
  </cols>
  <sheetData>
    <row r="2" customFormat="false" ht="31.5" hidden="false" customHeight="true" outlineLevel="0" collapsed="false">
      <c r="A2" s="54" t="s">
        <v>26</v>
      </c>
      <c r="B2" s="54"/>
      <c r="C2" s="54"/>
      <c r="D2" s="54"/>
      <c r="E2" s="54"/>
      <c r="F2" s="54"/>
      <c r="G2" s="54"/>
      <c r="H2" s="54"/>
      <c r="I2" s="55"/>
    </row>
    <row r="3" customFormat="false" ht="15.75" hidden="false" customHeight="true" outlineLevel="0" collapsed="false">
      <c r="A3" s="56" t="s">
        <v>10</v>
      </c>
      <c r="B3" s="56"/>
      <c r="C3" s="56"/>
      <c r="D3" s="56"/>
      <c r="E3" s="56"/>
      <c r="F3" s="56"/>
      <c r="G3" s="56"/>
      <c r="H3" s="56"/>
    </row>
    <row r="4" s="59" customFormat="true" ht="60" hidden="false" customHeight="false" outlineLevel="0" collapsed="false">
      <c r="A4" s="57" t="s">
        <v>27</v>
      </c>
      <c r="B4" s="57" t="s">
        <v>28</v>
      </c>
      <c r="C4" s="57" t="s">
        <v>29</v>
      </c>
      <c r="D4" s="58" t="s">
        <v>30</v>
      </c>
      <c r="E4" s="57" t="s">
        <v>6</v>
      </c>
      <c r="F4" s="57" t="s">
        <v>7</v>
      </c>
      <c r="G4" s="57" t="s">
        <v>8</v>
      </c>
      <c r="H4" s="57" t="s">
        <v>31</v>
      </c>
      <c r="I4" s="52"/>
      <c r="J4" s="52"/>
      <c r="K4" s="52"/>
      <c r="L4" s="52"/>
      <c r="M4" s="52"/>
      <c r="N4" s="52"/>
      <c r="O4" s="52"/>
      <c r="P4" s="52"/>
    </row>
    <row r="5" s="59" customFormat="true" ht="15" hidden="false" customHeight="false" outlineLevel="0" collapsed="false">
      <c r="A5" s="60" t="n">
        <v>1</v>
      </c>
      <c r="B5" s="60"/>
      <c r="C5" s="60"/>
      <c r="D5" s="60"/>
      <c r="E5" s="61" t="n">
        <v>2</v>
      </c>
      <c r="F5" s="62" t="n">
        <v>3</v>
      </c>
      <c r="G5" s="62" t="n">
        <v>4</v>
      </c>
      <c r="H5" s="63" t="s">
        <v>32</v>
      </c>
      <c r="I5" s="52"/>
      <c r="J5" s="52"/>
      <c r="K5" s="52"/>
      <c r="L5" s="52"/>
      <c r="M5" s="52"/>
      <c r="N5" s="52"/>
      <c r="O5" s="52"/>
      <c r="P5" s="52"/>
    </row>
    <row r="6" s="69" customFormat="true" ht="15" hidden="false" customHeight="false" outlineLevel="0" collapsed="false">
      <c r="A6" s="57" t="n">
        <v>6</v>
      </c>
      <c r="B6" s="64"/>
      <c r="C6" s="57"/>
      <c r="D6" s="65" t="s">
        <v>33</v>
      </c>
      <c r="E6" s="66" t="n">
        <f aca="false">SUM(E12,E16,E23,E26,E31)</f>
        <v>0</v>
      </c>
      <c r="F6" s="66" t="n">
        <f aca="false">SUM(F12,F16,F23,F26,F31)</f>
        <v>249809</v>
      </c>
      <c r="G6" s="66" t="n">
        <f aca="false">SUM(G12,G16,G23,G26,G31)</f>
        <v>102607.4</v>
      </c>
      <c r="H6" s="67" t="n">
        <f aca="false">SUM(G6/F6*100)</f>
        <v>41.0743407963684</v>
      </c>
      <c r="I6" s="68"/>
      <c r="J6" s="68"/>
      <c r="K6" s="68"/>
      <c r="L6" s="68"/>
      <c r="M6" s="68"/>
      <c r="N6" s="68"/>
      <c r="O6" s="68"/>
      <c r="P6" s="68"/>
    </row>
    <row r="7" s="59" customFormat="true" ht="30" hidden="false" customHeight="false" outlineLevel="0" collapsed="false">
      <c r="A7" s="70"/>
      <c r="B7" s="71" t="n">
        <v>63</v>
      </c>
      <c r="C7" s="72"/>
      <c r="D7" s="73" t="s">
        <v>34</v>
      </c>
      <c r="E7" s="74" t="n">
        <f aca="false">SUM(E8,E10)</f>
        <v>0</v>
      </c>
      <c r="F7" s="74"/>
      <c r="G7" s="74" t="n">
        <f aca="false">SUM(G8,G10)</f>
        <v>0</v>
      </c>
      <c r="H7" s="67"/>
      <c r="I7" s="52"/>
      <c r="J7" s="52"/>
      <c r="K7" s="52"/>
      <c r="L7" s="52"/>
      <c r="M7" s="52"/>
      <c r="N7" s="52"/>
      <c r="O7" s="52"/>
      <c r="P7" s="52"/>
    </row>
    <row r="8" s="69" customFormat="true" ht="15" hidden="false" customHeight="false" outlineLevel="0" collapsed="false">
      <c r="A8" s="70"/>
      <c r="B8" s="71" t="s">
        <v>35</v>
      </c>
      <c r="C8" s="72"/>
      <c r="D8" s="73" t="s">
        <v>36</v>
      </c>
      <c r="E8" s="74" t="n">
        <v>0</v>
      </c>
      <c r="F8" s="74"/>
      <c r="G8" s="74" t="n">
        <f aca="false">SUM(G9)</f>
        <v>0</v>
      </c>
      <c r="H8" s="67"/>
      <c r="I8" s="68"/>
      <c r="J8" s="68"/>
      <c r="K8" s="68"/>
      <c r="L8" s="68"/>
      <c r="M8" s="68"/>
      <c r="N8" s="68"/>
      <c r="O8" s="68"/>
      <c r="P8" s="68"/>
    </row>
    <row r="9" s="59" customFormat="true" ht="30" hidden="false" customHeight="false" outlineLevel="0" collapsed="false">
      <c r="A9" s="75"/>
      <c r="B9" s="76" t="s">
        <v>37</v>
      </c>
      <c r="C9" s="75"/>
      <c r="D9" s="77" t="s">
        <v>38</v>
      </c>
      <c r="E9" s="78"/>
      <c r="F9" s="78"/>
      <c r="G9" s="78"/>
      <c r="H9" s="67"/>
      <c r="I9" s="52"/>
      <c r="J9" s="52"/>
      <c r="K9" s="68"/>
      <c r="L9" s="52"/>
      <c r="M9" s="52"/>
      <c r="N9" s="52"/>
      <c r="O9" s="52"/>
      <c r="P9" s="52"/>
    </row>
    <row r="10" s="59" customFormat="true" ht="30" hidden="false" customHeight="false" outlineLevel="0" collapsed="false">
      <c r="A10" s="75"/>
      <c r="B10" s="71" t="s">
        <v>39</v>
      </c>
      <c r="C10" s="70"/>
      <c r="D10" s="73" t="s">
        <v>40</v>
      </c>
      <c r="E10" s="74" t="n">
        <f aca="false">SUM(E11)</f>
        <v>0</v>
      </c>
      <c r="F10" s="74"/>
      <c r="G10" s="74" t="n">
        <f aca="false">SUM(G11)</f>
        <v>0</v>
      </c>
      <c r="H10" s="67"/>
      <c r="I10" s="52"/>
      <c r="J10" s="52"/>
      <c r="K10" s="68"/>
      <c r="L10" s="52"/>
      <c r="M10" s="52"/>
      <c r="N10" s="52"/>
      <c r="O10" s="52"/>
      <c r="P10" s="52"/>
    </row>
    <row r="11" s="69" customFormat="true" ht="30" hidden="false" customHeight="false" outlineLevel="0" collapsed="false">
      <c r="A11" s="75"/>
      <c r="B11" s="76" t="s">
        <v>41</v>
      </c>
      <c r="C11" s="75"/>
      <c r="D11" s="77" t="s">
        <v>42</v>
      </c>
      <c r="E11" s="78"/>
      <c r="F11" s="78"/>
      <c r="G11" s="78"/>
      <c r="H11" s="67"/>
      <c r="I11" s="68"/>
      <c r="J11" s="68"/>
      <c r="L11" s="68"/>
      <c r="M11" s="68"/>
      <c r="N11" s="68"/>
      <c r="O11" s="68"/>
      <c r="P11" s="68"/>
    </row>
    <row r="12" s="69" customFormat="true" ht="15" hidden="false" customHeight="false" outlineLevel="0" collapsed="false">
      <c r="A12" s="79"/>
      <c r="B12" s="80"/>
      <c r="C12" s="81" t="n">
        <v>52</v>
      </c>
      <c r="D12" s="82" t="s">
        <v>43</v>
      </c>
      <c r="E12" s="83" t="n">
        <f aca="false">SUM(E7)</f>
        <v>0</v>
      </c>
      <c r="F12" s="83" t="n">
        <f aca="false">SUM(F7)</f>
        <v>0</v>
      </c>
      <c r="G12" s="83" t="n">
        <f aca="false">SUM(G7)</f>
        <v>0</v>
      </c>
      <c r="H12" s="67" t="n">
        <v>0</v>
      </c>
      <c r="I12" s="68"/>
      <c r="J12" s="68"/>
      <c r="K12" s="68"/>
      <c r="L12" s="68"/>
      <c r="M12" s="68"/>
      <c r="N12" s="68"/>
      <c r="O12" s="68"/>
      <c r="P12" s="68"/>
    </row>
    <row r="13" s="59" customFormat="true" ht="45" hidden="false" customHeight="false" outlineLevel="0" collapsed="false">
      <c r="A13" s="70"/>
      <c r="B13" s="84" t="n">
        <v>65</v>
      </c>
      <c r="C13" s="85"/>
      <c r="D13" s="86" t="s">
        <v>44</v>
      </c>
      <c r="E13" s="74" t="n">
        <f aca="false">SUM(E14)</f>
        <v>0</v>
      </c>
      <c r="F13" s="74" t="n">
        <v>0</v>
      </c>
      <c r="G13" s="74" t="n">
        <f aca="false">SUM(G14)</f>
        <v>0</v>
      </c>
      <c r="H13" s="67"/>
      <c r="I13" s="52"/>
      <c r="J13" s="52"/>
      <c r="K13" s="52"/>
      <c r="L13" s="52"/>
      <c r="M13" s="52"/>
      <c r="N13" s="52"/>
      <c r="O13" s="52"/>
      <c r="P13" s="52"/>
    </row>
    <row r="14" s="59" customFormat="true" ht="15" hidden="false" customHeight="false" outlineLevel="0" collapsed="false">
      <c r="A14" s="70"/>
      <c r="B14" s="84" t="n">
        <v>652</v>
      </c>
      <c r="C14" s="85"/>
      <c r="D14" s="86" t="s">
        <v>45</v>
      </c>
      <c r="E14" s="74" t="n">
        <f aca="false">SUM(E15)</f>
        <v>0</v>
      </c>
      <c r="F14" s="74"/>
      <c r="G14" s="74" t="n">
        <f aca="false">SUM(G15)</f>
        <v>0</v>
      </c>
      <c r="H14" s="67"/>
      <c r="I14" s="52"/>
      <c r="J14" s="52"/>
      <c r="K14" s="52"/>
      <c r="L14" s="52"/>
      <c r="M14" s="52"/>
      <c r="N14" s="52"/>
      <c r="O14" s="52"/>
      <c r="P14" s="52"/>
    </row>
    <row r="15" s="69" customFormat="true" ht="15" hidden="false" customHeight="false" outlineLevel="0" collapsed="false">
      <c r="A15" s="75"/>
      <c r="B15" s="87" t="n">
        <v>6526</v>
      </c>
      <c r="C15" s="88"/>
      <c r="D15" s="89" t="s">
        <v>46</v>
      </c>
      <c r="E15" s="78"/>
      <c r="F15" s="78"/>
      <c r="G15" s="78"/>
      <c r="H15" s="67"/>
      <c r="I15" s="68"/>
      <c r="J15" s="68"/>
      <c r="K15" s="68"/>
      <c r="L15" s="68"/>
      <c r="M15" s="68"/>
      <c r="N15" s="68"/>
      <c r="O15" s="68"/>
      <c r="P15" s="68"/>
    </row>
    <row r="16" s="69" customFormat="true" ht="15" hidden="false" customHeight="false" outlineLevel="0" collapsed="false">
      <c r="A16" s="79"/>
      <c r="B16" s="80"/>
      <c r="C16" s="81" t="n">
        <v>41</v>
      </c>
      <c r="D16" s="82" t="s">
        <v>47</v>
      </c>
      <c r="E16" s="83" t="n">
        <f aca="false">SUM(E13)</f>
        <v>0</v>
      </c>
      <c r="F16" s="83"/>
      <c r="G16" s="83" t="n">
        <f aca="false">SUM(G13)</f>
        <v>0</v>
      </c>
      <c r="H16" s="67" t="n">
        <v>0</v>
      </c>
      <c r="I16" s="68"/>
      <c r="J16" s="68"/>
      <c r="K16" s="68"/>
      <c r="L16" s="68"/>
      <c r="M16" s="68"/>
      <c r="N16" s="68"/>
      <c r="O16" s="68"/>
      <c r="P16" s="68"/>
    </row>
    <row r="17" s="69" customFormat="true" ht="15" hidden="false" customHeight="false" outlineLevel="0" collapsed="false">
      <c r="A17" s="90"/>
      <c r="B17" s="91" t="n">
        <v>64</v>
      </c>
      <c r="C17" s="92"/>
      <c r="D17" s="93" t="s">
        <v>48</v>
      </c>
      <c r="E17" s="94" t="n">
        <v>0</v>
      </c>
      <c r="F17" s="94" t="n">
        <v>0</v>
      </c>
      <c r="G17" s="94" t="n">
        <v>0.46</v>
      </c>
      <c r="H17" s="67"/>
      <c r="I17" s="68"/>
      <c r="J17" s="68"/>
      <c r="K17" s="68"/>
      <c r="L17" s="68"/>
      <c r="M17" s="68"/>
      <c r="N17" s="68"/>
      <c r="O17" s="68"/>
      <c r="P17" s="68"/>
    </row>
    <row r="18" s="69" customFormat="true" ht="15" hidden="false" customHeight="false" outlineLevel="0" collapsed="false">
      <c r="A18" s="90"/>
      <c r="B18" s="91" t="n">
        <v>641</v>
      </c>
      <c r="C18" s="92"/>
      <c r="D18" s="93" t="s">
        <v>49</v>
      </c>
      <c r="E18" s="94" t="n">
        <v>0</v>
      </c>
      <c r="F18" s="94"/>
      <c r="G18" s="94" t="n">
        <v>0.46</v>
      </c>
      <c r="H18" s="67"/>
      <c r="I18" s="68"/>
      <c r="J18" s="68"/>
      <c r="K18" s="68"/>
      <c r="L18" s="68"/>
      <c r="M18" s="68"/>
      <c r="N18" s="68"/>
      <c r="O18" s="68"/>
      <c r="P18" s="68"/>
    </row>
    <row r="19" s="69" customFormat="true" ht="30" hidden="false" customHeight="false" outlineLevel="0" collapsed="false">
      <c r="A19" s="90"/>
      <c r="B19" s="95" t="n">
        <v>6413</v>
      </c>
      <c r="C19" s="92"/>
      <c r="D19" s="96" t="s">
        <v>50</v>
      </c>
      <c r="E19" s="94"/>
      <c r="F19" s="94"/>
      <c r="G19" s="94" t="n">
        <v>0.46</v>
      </c>
      <c r="H19" s="67"/>
      <c r="I19" s="68"/>
      <c r="J19" s="68"/>
      <c r="K19" s="68"/>
      <c r="L19" s="68"/>
      <c r="M19" s="68"/>
      <c r="N19" s="68"/>
      <c r="O19" s="68"/>
      <c r="P19" s="68"/>
    </row>
    <row r="20" s="59" customFormat="true" ht="30" hidden="false" customHeight="false" outlineLevel="0" collapsed="false">
      <c r="A20" s="70"/>
      <c r="B20" s="71" t="n">
        <v>66</v>
      </c>
      <c r="C20" s="72"/>
      <c r="D20" s="73" t="s">
        <v>51</v>
      </c>
      <c r="E20" s="66" t="n">
        <f aca="false">SUM(E21,E24)</f>
        <v>0</v>
      </c>
      <c r="F20" s="66" t="n">
        <v>100</v>
      </c>
      <c r="G20" s="66" t="n">
        <f aca="false">SUM(G21,G24)</f>
        <v>75</v>
      </c>
      <c r="H20" s="67"/>
      <c r="I20" s="52"/>
      <c r="J20" s="52"/>
      <c r="K20" s="52"/>
      <c r="L20" s="52"/>
      <c r="M20" s="52"/>
      <c r="N20" s="52"/>
      <c r="O20" s="52"/>
      <c r="P20" s="52"/>
    </row>
    <row r="21" s="59" customFormat="true" ht="30" hidden="false" customHeight="false" outlineLevel="0" collapsed="false">
      <c r="A21" s="70"/>
      <c r="B21" s="71" t="s">
        <v>52</v>
      </c>
      <c r="C21" s="72"/>
      <c r="D21" s="73" t="s">
        <v>53</v>
      </c>
      <c r="E21" s="66" t="n">
        <f aca="false">SUM(E22)</f>
        <v>0</v>
      </c>
      <c r="F21" s="66"/>
      <c r="G21" s="66" t="n">
        <f aca="false">SUM(G22)</f>
        <v>75</v>
      </c>
      <c r="H21" s="67"/>
      <c r="I21" s="52"/>
      <c r="J21" s="52"/>
      <c r="K21" s="52"/>
      <c r="L21" s="52"/>
      <c r="M21" s="52"/>
      <c r="N21" s="52"/>
      <c r="O21" s="52"/>
      <c r="P21" s="52"/>
    </row>
    <row r="22" s="69" customFormat="true" ht="15" hidden="false" customHeight="false" outlineLevel="0" collapsed="false">
      <c r="A22" s="75"/>
      <c r="B22" s="76" t="s">
        <v>54</v>
      </c>
      <c r="C22" s="97"/>
      <c r="D22" s="77" t="s">
        <v>55</v>
      </c>
      <c r="E22" s="98"/>
      <c r="F22" s="98"/>
      <c r="G22" s="98" t="n">
        <v>75</v>
      </c>
      <c r="H22" s="67"/>
      <c r="I22" s="68"/>
      <c r="J22" s="68"/>
      <c r="K22" s="68"/>
      <c r="L22" s="68"/>
      <c r="M22" s="68"/>
      <c r="N22" s="68"/>
      <c r="O22" s="68"/>
      <c r="P22" s="68"/>
    </row>
    <row r="23" s="100" customFormat="true" ht="15" hidden="false" customHeight="false" outlineLevel="0" collapsed="false">
      <c r="A23" s="79"/>
      <c r="B23" s="80"/>
      <c r="C23" s="81" t="s">
        <v>56</v>
      </c>
      <c r="D23" s="82" t="s">
        <v>57</v>
      </c>
      <c r="E23" s="83" t="n">
        <f aca="false">SUM(E22)</f>
        <v>0</v>
      </c>
      <c r="F23" s="83" t="n">
        <v>100</v>
      </c>
      <c r="G23" s="83" t="n">
        <v>75.46</v>
      </c>
      <c r="H23" s="67" t="n">
        <f aca="false">SUM(G23/F23*100)</f>
        <v>75.46</v>
      </c>
      <c r="I23" s="99"/>
      <c r="J23" s="99"/>
      <c r="K23" s="99"/>
      <c r="L23" s="99"/>
      <c r="M23" s="99"/>
      <c r="N23" s="99"/>
      <c r="O23" s="99"/>
      <c r="P23" s="99"/>
    </row>
    <row r="24" s="106" customFormat="true" ht="45" hidden="false" customHeight="false" outlineLevel="0" collapsed="false">
      <c r="A24" s="101"/>
      <c r="B24" s="102" t="n">
        <v>663</v>
      </c>
      <c r="C24" s="103"/>
      <c r="D24" s="104" t="s">
        <v>58</v>
      </c>
      <c r="E24" s="105" t="n">
        <f aca="false">SUM(E25)</f>
        <v>0</v>
      </c>
      <c r="F24" s="105"/>
      <c r="G24" s="105" t="n">
        <f aca="false">SUM(G25)</f>
        <v>0</v>
      </c>
      <c r="H24" s="67"/>
      <c r="I24" s="52"/>
      <c r="J24" s="52"/>
      <c r="K24" s="52"/>
      <c r="L24" s="52"/>
      <c r="M24" s="52"/>
      <c r="N24" s="52"/>
      <c r="O24" s="52"/>
      <c r="P24" s="52"/>
    </row>
    <row r="25" s="68" customFormat="true" ht="15" hidden="false" customHeight="false" outlineLevel="0" collapsed="false">
      <c r="A25" s="107"/>
      <c r="B25" s="76" t="n">
        <v>6631</v>
      </c>
      <c r="C25" s="88"/>
      <c r="D25" s="77" t="s">
        <v>59</v>
      </c>
      <c r="E25" s="78"/>
      <c r="F25" s="78"/>
      <c r="G25" s="78"/>
      <c r="H25" s="67"/>
    </row>
    <row r="26" s="69" customFormat="true" ht="30.75" hidden="false" customHeight="true" outlineLevel="0" collapsed="false">
      <c r="A26" s="79"/>
      <c r="B26" s="80"/>
      <c r="C26" s="81" t="s">
        <v>60</v>
      </c>
      <c r="D26" s="82" t="s">
        <v>61</v>
      </c>
      <c r="E26" s="83" t="n">
        <f aca="false">SUM(E25)</f>
        <v>0</v>
      </c>
      <c r="F26" s="83"/>
      <c r="G26" s="83"/>
      <c r="H26" s="67" t="n">
        <v>0</v>
      </c>
      <c r="I26" s="68"/>
      <c r="J26" s="68"/>
      <c r="K26" s="68"/>
      <c r="L26" s="68"/>
      <c r="M26" s="68"/>
      <c r="N26" s="68"/>
      <c r="O26" s="68"/>
      <c r="P26" s="68"/>
    </row>
    <row r="27" s="59" customFormat="true" ht="30" hidden="false" customHeight="false" outlineLevel="0" collapsed="false">
      <c r="A27" s="70"/>
      <c r="B27" s="71" t="n">
        <v>67</v>
      </c>
      <c r="C27" s="72"/>
      <c r="D27" s="73" t="s">
        <v>62</v>
      </c>
      <c r="E27" s="74" t="n">
        <f aca="false">SUM(E28)</f>
        <v>0</v>
      </c>
      <c r="F27" s="74" t="n">
        <v>249709</v>
      </c>
      <c r="G27" s="74" t="n">
        <f aca="false">SUM(G28)</f>
        <v>102531.94</v>
      </c>
      <c r="H27" s="67" t="n">
        <f aca="false">SUM(G27/F27*100)</f>
        <v>41.0605705040667</v>
      </c>
      <c r="I27" s="52"/>
      <c r="J27" s="52"/>
      <c r="K27" s="52"/>
      <c r="L27" s="52"/>
      <c r="M27" s="52"/>
      <c r="N27" s="52"/>
      <c r="O27" s="52"/>
      <c r="P27" s="52"/>
    </row>
    <row r="28" s="69" customFormat="true" ht="42" hidden="false" customHeight="true" outlineLevel="0" collapsed="false">
      <c r="A28" s="70"/>
      <c r="B28" s="71" t="s">
        <v>63</v>
      </c>
      <c r="C28" s="72"/>
      <c r="D28" s="73" t="s">
        <v>64</v>
      </c>
      <c r="E28" s="74" t="n">
        <f aca="false">SUM(E29:E30)</f>
        <v>0</v>
      </c>
      <c r="F28" s="74"/>
      <c r="G28" s="74" t="n">
        <f aca="false">SUM(G29:G30)</f>
        <v>102531.94</v>
      </c>
      <c r="H28" s="67"/>
      <c r="I28" s="68"/>
      <c r="J28" s="68"/>
      <c r="K28" s="68"/>
      <c r="L28" s="68"/>
      <c r="M28" s="68"/>
      <c r="N28" s="68"/>
      <c r="O28" s="68"/>
      <c r="P28" s="68"/>
    </row>
    <row r="29" s="59" customFormat="true" ht="30" hidden="false" customHeight="false" outlineLevel="0" collapsed="false">
      <c r="A29" s="75"/>
      <c r="B29" s="76" t="s">
        <v>65</v>
      </c>
      <c r="C29" s="97"/>
      <c r="D29" s="77" t="s">
        <v>66</v>
      </c>
      <c r="E29" s="78"/>
      <c r="F29" s="78"/>
      <c r="G29" s="78" t="n">
        <v>78127.17</v>
      </c>
      <c r="H29" s="67"/>
      <c r="I29" s="52"/>
      <c r="J29" s="52"/>
      <c r="K29" s="52"/>
      <c r="L29" s="52"/>
      <c r="M29" s="52"/>
      <c r="N29" s="52"/>
      <c r="O29" s="52"/>
      <c r="P29" s="52"/>
    </row>
    <row r="30" s="69" customFormat="true" ht="45" hidden="false" customHeight="false" outlineLevel="0" collapsed="false">
      <c r="A30" s="75"/>
      <c r="B30" s="76" t="s">
        <v>67</v>
      </c>
      <c r="C30" s="97"/>
      <c r="D30" s="77" t="s">
        <v>68</v>
      </c>
      <c r="E30" s="78"/>
      <c r="F30" s="78"/>
      <c r="G30" s="78" t="n">
        <v>24404.77</v>
      </c>
      <c r="H30" s="67"/>
      <c r="I30" s="68"/>
      <c r="J30" s="68"/>
      <c r="K30" s="68"/>
      <c r="L30" s="68"/>
      <c r="M30" s="68"/>
      <c r="N30" s="68"/>
      <c r="O30" s="68"/>
      <c r="P30" s="68"/>
    </row>
    <row r="31" s="59" customFormat="true" ht="15" hidden="false" customHeight="false" outlineLevel="0" collapsed="false">
      <c r="A31" s="79"/>
      <c r="B31" s="79"/>
      <c r="C31" s="81" t="s">
        <v>69</v>
      </c>
      <c r="D31" s="82" t="s">
        <v>70</v>
      </c>
      <c r="E31" s="83" t="n">
        <f aca="false">SUM(E27)</f>
        <v>0</v>
      </c>
      <c r="F31" s="83" t="n">
        <v>249709</v>
      </c>
      <c r="G31" s="83" t="n">
        <f aca="false">SUM(G27)</f>
        <v>102531.94</v>
      </c>
      <c r="H31" s="67" t="n">
        <f aca="false">SUM(G31/F31*100)</f>
        <v>41.0605705040667</v>
      </c>
      <c r="I31" s="52"/>
      <c r="J31" s="52"/>
      <c r="K31" s="52"/>
      <c r="L31" s="52"/>
      <c r="M31" s="52"/>
      <c r="N31" s="52"/>
      <c r="O31" s="52"/>
      <c r="P31" s="52"/>
    </row>
    <row r="32" s="59" customFormat="true" ht="15" hidden="false" customHeight="false" outlineLevel="0" collapsed="false">
      <c r="A32" s="108" t="s">
        <v>71</v>
      </c>
      <c r="B32" s="108"/>
      <c r="C32" s="108"/>
      <c r="D32" s="108"/>
      <c r="E32" s="94" t="n">
        <f aca="false">SUM(E12,E16,E23,E26,E31)</f>
        <v>0</v>
      </c>
      <c r="F32" s="94" t="n">
        <f aca="false">SUM(F12,F16,F23,F26,F31)</f>
        <v>249809</v>
      </c>
      <c r="G32" s="94" t="n">
        <f aca="false">SUM(G12,G16,G23,G26,G31)</f>
        <v>102607.4</v>
      </c>
      <c r="H32" s="67" t="n">
        <f aca="false">SUM(G32/F32*100)</f>
        <v>41.0743407963684</v>
      </c>
      <c r="I32" s="52"/>
      <c r="J32" s="52"/>
      <c r="K32" s="52"/>
      <c r="L32" s="52"/>
      <c r="M32" s="52"/>
      <c r="N32" s="52"/>
      <c r="O32" s="52"/>
      <c r="P32" s="52"/>
    </row>
    <row r="33" s="59" customFormat="true" ht="15" hidden="false" customHeight="false" outlineLevel="0" collapsed="false">
      <c r="A33" s="109"/>
      <c r="B33" s="109"/>
      <c r="C33" s="109"/>
      <c r="D33" s="109"/>
      <c r="E33" s="110"/>
      <c r="F33" s="110"/>
      <c r="G33" s="110"/>
      <c r="H33" s="52"/>
      <c r="I33" s="52"/>
      <c r="J33" s="52"/>
      <c r="K33" s="52"/>
      <c r="L33" s="52"/>
      <c r="M33" s="52"/>
      <c r="N33" s="52"/>
      <c r="O33" s="52"/>
      <c r="P33" s="52"/>
    </row>
    <row r="34" s="59" customFormat="true" ht="15" hidden="false" customHeight="false" outlineLevel="0" collapsed="false">
      <c r="A34" s="111" t="s">
        <v>72</v>
      </c>
      <c r="B34" s="111"/>
      <c r="C34" s="111"/>
      <c r="D34" s="111"/>
      <c r="E34" s="111"/>
      <c r="F34" s="111"/>
      <c r="G34" s="111"/>
      <c r="H34" s="111"/>
      <c r="I34" s="52"/>
      <c r="J34" s="52"/>
      <c r="K34" s="52"/>
      <c r="L34" s="52"/>
      <c r="M34" s="52"/>
      <c r="N34" s="52"/>
      <c r="O34" s="52"/>
      <c r="P34" s="52"/>
    </row>
    <row r="35" s="59" customFormat="true" ht="60" hidden="false" customHeight="false" outlineLevel="0" collapsed="false">
      <c r="A35" s="57" t="s">
        <v>27</v>
      </c>
      <c r="B35" s="57" t="s">
        <v>28</v>
      </c>
      <c r="C35" s="57" t="s">
        <v>29</v>
      </c>
      <c r="D35" s="108" t="s">
        <v>30</v>
      </c>
      <c r="E35" s="112" t="s">
        <v>6</v>
      </c>
      <c r="F35" s="112" t="s">
        <v>7</v>
      </c>
      <c r="G35" s="112" t="s">
        <v>8</v>
      </c>
      <c r="H35" s="57" t="s">
        <v>31</v>
      </c>
      <c r="I35" s="52"/>
      <c r="J35" s="52"/>
      <c r="K35" s="52"/>
      <c r="L35" s="52"/>
      <c r="M35" s="52"/>
      <c r="N35" s="52"/>
      <c r="O35" s="52"/>
      <c r="P35" s="52"/>
    </row>
    <row r="36" s="59" customFormat="true" ht="15" hidden="false" customHeight="false" outlineLevel="0" collapsed="false">
      <c r="A36" s="60" t="n">
        <v>1</v>
      </c>
      <c r="B36" s="60"/>
      <c r="C36" s="60"/>
      <c r="D36" s="60"/>
      <c r="E36" s="61" t="n">
        <v>2</v>
      </c>
      <c r="F36" s="62" t="n">
        <v>3</v>
      </c>
      <c r="G36" s="62" t="n">
        <v>4</v>
      </c>
      <c r="H36" s="63" t="s">
        <v>32</v>
      </c>
      <c r="I36" s="52"/>
      <c r="J36" s="52"/>
      <c r="K36" s="52"/>
      <c r="L36" s="52"/>
      <c r="M36" s="52"/>
      <c r="N36" s="52"/>
      <c r="O36" s="52"/>
      <c r="P36" s="52"/>
    </row>
    <row r="37" s="59" customFormat="true" ht="15" hidden="false" customHeight="false" outlineLevel="0" collapsed="false">
      <c r="A37" s="58" t="n">
        <v>9</v>
      </c>
      <c r="B37" s="58"/>
      <c r="C37" s="58"/>
      <c r="D37" s="65" t="s">
        <v>73</v>
      </c>
      <c r="E37" s="64" t="n">
        <f aca="false">SUM(E38)</f>
        <v>0</v>
      </c>
      <c r="F37" s="66" t="n">
        <f aca="false">SUM(F38)</f>
        <v>3131</v>
      </c>
      <c r="G37" s="113" t="n">
        <f aca="false">SUM(G38)</f>
        <v>658.321</v>
      </c>
      <c r="H37" s="67" t="n">
        <f aca="false">SUM(G37/F37*100)</f>
        <v>21.0259022676461</v>
      </c>
      <c r="I37" s="52"/>
      <c r="J37" s="52"/>
      <c r="K37" s="52"/>
      <c r="L37" s="52"/>
      <c r="M37" s="52"/>
      <c r="N37" s="52"/>
      <c r="O37" s="52"/>
      <c r="P37" s="52"/>
    </row>
    <row r="38" s="59" customFormat="true" ht="15" hidden="false" customHeight="false" outlineLevel="0" collapsed="false">
      <c r="A38" s="58"/>
      <c r="B38" s="72" t="n">
        <v>92</v>
      </c>
      <c r="C38" s="58"/>
      <c r="D38" s="65" t="s">
        <v>74</v>
      </c>
      <c r="E38" s="64" t="n">
        <f aca="false">SUM(E39)</f>
        <v>0</v>
      </c>
      <c r="F38" s="66" t="n">
        <f aca="false">SUM(F39)</f>
        <v>3131</v>
      </c>
      <c r="G38" s="113" t="n">
        <f aca="false">SUM(G39)</f>
        <v>658.321</v>
      </c>
      <c r="H38" s="67" t="n">
        <f aca="false">SUM(G38/F38*100)</f>
        <v>21.0259022676461</v>
      </c>
      <c r="I38" s="52"/>
      <c r="J38" s="52"/>
      <c r="K38" s="52"/>
      <c r="L38" s="52"/>
      <c r="M38" s="52"/>
      <c r="N38" s="52"/>
      <c r="O38" s="52"/>
      <c r="P38" s="52"/>
    </row>
    <row r="39" s="59" customFormat="true" ht="15" hidden="false" customHeight="false" outlineLevel="0" collapsed="false">
      <c r="A39" s="58"/>
      <c r="B39" s="72" t="n">
        <v>922</v>
      </c>
      <c r="C39" s="58"/>
      <c r="D39" s="114" t="s">
        <v>75</v>
      </c>
      <c r="E39" s="64" t="n">
        <f aca="false">SUM(E40)</f>
        <v>0</v>
      </c>
      <c r="F39" s="66" t="n">
        <f aca="false">SUM(F40)</f>
        <v>3131</v>
      </c>
      <c r="G39" s="113" t="n">
        <f aca="false">SUM(G40)</f>
        <v>658.321</v>
      </c>
      <c r="H39" s="67" t="n">
        <f aca="false">SUM(G39/F39*100)</f>
        <v>21.0259022676461</v>
      </c>
      <c r="I39" s="52"/>
      <c r="J39" s="52"/>
      <c r="K39" s="52"/>
      <c r="L39" s="52"/>
      <c r="M39" s="52"/>
      <c r="N39" s="52"/>
      <c r="O39" s="52"/>
      <c r="P39" s="52"/>
    </row>
    <row r="40" s="59" customFormat="true" ht="15" hidden="false" customHeight="false" outlineLevel="0" collapsed="false">
      <c r="A40" s="115"/>
      <c r="B40" s="97" t="n">
        <v>9221</v>
      </c>
      <c r="C40" s="115"/>
      <c r="D40" s="116" t="s">
        <v>76</v>
      </c>
      <c r="E40" s="117" t="n">
        <f aca="false">SUM(E41:E43)</f>
        <v>0</v>
      </c>
      <c r="F40" s="98" t="n">
        <f aca="false">SUM(F41:F43)</f>
        <v>3131</v>
      </c>
      <c r="G40" s="118" t="n">
        <v>658.321</v>
      </c>
      <c r="H40" s="119" t="n">
        <f aca="false">SUM(G40/F40*100)</f>
        <v>21.0259022676461</v>
      </c>
      <c r="I40" s="52"/>
      <c r="J40" s="52"/>
      <c r="K40" s="52"/>
      <c r="L40" s="52"/>
      <c r="M40" s="52"/>
      <c r="N40" s="52"/>
      <c r="O40" s="52"/>
      <c r="P40" s="52"/>
    </row>
    <row r="41" s="59" customFormat="true" ht="15" hidden="false" customHeight="false" outlineLevel="0" collapsed="false">
      <c r="A41" s="120"/>
      <c r="B41" s="121"/>
      <c r="C41" s="120" t="s">
        <v>77</v>
      </c>
      <c r="D41" s="122" t="s">
        <v>78</v>
      </c>
      <c r="E41" s="123" t="n">
        <v>0</v>
      </c>
      <c r="F41" s="124" t="n">
        <v>3131</v>
      </c>
      <c r="G41" s="125" t="n">
        <v>658.32</v>
      </c>
      <c r="H41" s="126" t="n">
        <f aca="false">SUM(G41/F41*100)</f>
        <v>21.0258703289684</v>
      </c>
      <c r="I41" s="52"/>
      <c r="J41" s="52"/>
      <c r="K41" s="52"/>
      <c r="L41" s="52"/>
      <c r="M41" s="52"/>
      <c r="N41" s="52"/>
      <c r="O41" s="52"/>
      <c r="P41" s="52"/>
    </row>
    <row r="42" s="59" customFormat="true" ht="15" hidden="false" customHeight="false" outlineLevel="0" collapsed="false">
      <c r="A42" s="120"/>
      <c r="B42" s="121"/>
      <c r="C42" s="120" t="s">
        <v>79</v>
      </c>
      <c r="D42" s="122" t="s">
        <v>80</v>
      </c>
      <c r="E42" s="123" t="n">
        <v>0</v>
      </c>
      <c r="F42" s="124" t="n">
        <v>0</v>
      </c>
      <c r="G42" s="124" t="n">
        <v>0</v>
      </c>
      <c r="H42" s="126" t="n">
        <v>0</v>
      </c>
      <c r="I42" s="52"/>
      <c r="J42" s="52"/>
      <c r="K42" s="52"/>
      <c r="L42" s="52"/>
      <c r="M42" s="52"/>
      <c r="N42" s="52"/>
      <c r="O42" s="52"/>
      <c r="P42" s="52"/>
    </row>
    <row r="43" s="59" customFormat="true" ht="15" hidden="false" customHeight="false" outlineLevel="0" collapsed="false">
      <c r="A43" s="120"/>
      <c r="B43" s="121"/>
      <c r="C43" s="120" t="s">
        <v>81</v>
      </c>
      <c r="D43" s="122" t="s">
        <v>82</v>
      </c>
      <c r="E43" s="123" t="n">
        <v>0</v>
      </c>
      <c r="F43" s="124" t="n">
        <v>0</v>
      </c>
      <c r="G43" s="124" t="n">
        <v>0</v>
      </c>
      <c r="H43" s="126" t="n">
        <v>0</v>
      </c>
      <c r="I43" s="52"/>
      <c r="J43" s="52"/>
      <c r="K43" s="52"/>
      <c r="L43" s="52"/>
      <c r="M43" s="52"/>
      <c r="N43" s="52"/>
      <c r="O43" s="52"/>
      <c r="P43" s="52"/>
    </row>
    <row r="44" s="59" customFormat="true" ht="15" hidden="false" customHeight="false" outlineLevel="0" collapsed="false">
      <c r="A44" s="109"/>
      <c r="B44" s="109"/>
      <c r="C44" s="109"/>
      <c r="D44" s="109"/>
      <c r="E44" s="110"/>
      <c r="F44" s="110"/>
      <c r="G44" s="110"/>
      <c r="H44" s="52"/>
      <c r="I44" s="52"/>
      <c r="J44" s="52"/>
      <c r="K44" s="52"/>
      <c r="L44" s="52"/>
      <c r="M44" s="52"/>
      <c r="N44" s="52"/>
      <c r="O44" s="52"/>
      <c r="P44" s="52"/>
    </row>
    <row r="45" s="59" customFormat="true" ht="15" hidden="false" customHeight="false" outlineLevel="0" collapsed="false">
      <c r="A45" s="100"/>
      <c r="B45" s="109"/>
      <c r="C45" s="109"/>
      <c r="D45" s="109"/>
      <c r="E45" s="109"/>
      <c r="F45" s="109"/>
      <c r="G45" s="109"/>
      <c r="H45" s="52"/>
      <c r="I45" s="52"/>
      <c r="J45" s="52"/>
      <c r="K45" s="52"/>
      <c r="L45" s="52"/>
      <c r="M45" s="52"/>
      <c r="N45" s="52"/>
      <c r="O45" s="52"/>
      <c r="P45" s="52"/>
    </row>
    <row r="46" s="69" customFormat="true" ht="15.75" hidden="false" customHeight="true" outlineLevel="0" collapsed="false">
      <c r="A46" s="56" t="s">
        <v>83</v>
      </c>
      <c r="B46" s="56"/>
      <c r="C46" s="56"/>
      <c r="D46" s="56"/>
      <c r="E46" s="56"/>
      <c r="F46" s="56"/>
      <c r="G46" s="56"/>
      <c r="H46" s="56"/>
      <c r="I46" s="68"/>
      <c r="J46" s="68"/>
      <c r="K46" s="68"/>
      <c r="L46" s="68"/>
      <c r="M46" s="68"/>
      <c r="N46" s="68"/>
      <c r="O46" s="68"/>
      <c r="P46" s="68"/>
    </row>
    <row r="47" s="59" customFormat="true" ht="60" hidden="false" customHeight="false" outlineLevel="0" collapsed="false">
      <c r="A47" s="57" t="s">
        <v>27</v>
      </c>
      <c r="B47" s="57" t="s">
        <v>28</v>
      </c>
      <c r="C47" s="57" t="s">
        <v>29</v>
      </c>
      <c r="D47" s="58" t="s">
        <v>30</v>
      </c>
      <c r="E47" s="57" t="s">
        <v>6</v>
      </c>
      <c r="F47" s="57" t="s">
        <v>7</v>
      </c>
      <c r="G47" s="57" t="s">
        <v>8</v>
      </c>
      <c r="H47" s="57" t="s">
        <v>31</v>
      </c>
      <c r="I47" s="52"/>
      <c r="J47" s="52"/>
      <c r="K47" s="52"/>
      <c r="L47" s="52"/>
      <c r="M47" s="52"/>
      <c r="N47" s="52"/>
      <c r="O47" s="52"/>
      <c r="P47" s="52"/>
    </row>
    <row r="48" s="59" customFormat="true" ht="15" hidden="false" customHeight="false" outlineLevel="0" collapsed="false">
      <c r="A48" s="60" t="n">
        <v>1</v>
      </c>
      <c r="B48" s="60"/>
      <c r="C48" s="60"/>
      <c r="D48" s="60"/>
      <c r="E48" s="61" t="n">
        <v>2</v>
      </c>
      <c r="F48" s="62" t="n">
        <v>3</v>
      </c>
      <c r="G48" s="62" t="n">
        <v>4</v>
      </c>
      <c r="H48" s="63" t="s">
        <v>32</v>
      </c>
      <c r="I48" s="52"/>
      <c r="J48" s="52"/>
      <c r="K48" s="52"/>
      <c r="L48" s="52"/>
      <c r="M48" s="52"/>
      <c r="N48" s="52"/>
      <c r="O48" s="52"/>
      <c r="P48" s="52"/>
    </row>
    <row r="49" s="59" customFormat="true" ht="15" hidden="false" customHeight="false" outlineLevel="0" collapsed="false">
      <c r="A49" s="127" t="n">
        <v>3</v>
      </c>
      <c r="B49" s="127"/>
      <c r="C49" s="128"/>
      <c r="D49" s="129" t="s">
        <v>84</v>
      </c>
      <c r="E49" s="130" t="n">
        <v>0</v>
      </c>
      <c r="F49" s="131" t="n">
        <f aca="false">SUM(F50+F57+F80+F85)</f>
        <v>201970</v>
      </c>
      <c r="G49" s="131" t="n">
        <f aca="false">SUM(G50+G57+G80+G85)</f>
        <v>78860.95</v>
      </c>
      <c r="H49" s="132" t="n">
        <f aca="false">SUM(G49/F49*100)</f>
        <v>39.0458731494776</v>
      </c>
      <c r="I49" s="52"/>
      <c r="J49" s="52"/>
      <c r="K49" s="52"/>
      <c r="L49" s="52"/>
      <c r="M49" s="52"/>
      <c r="N49" s="52"/>
      <c r="O49" s="52"/>
      <c r="P49" s="52"/>
    </row>
    <row r="50" s="59" customFormat="true" ht="15" hidden="false" customHeight="false" outlineLevel="0" collapsed="false">
      <c r="A50" s="133"/>
      <c r="B50" s="134" t="n">
        <v>31</v>
      </c>
      <c r="C50" s="133"/>
      <c r="D50" s="135" t="s">
        <v>85</v>
      </c>
      <c r="E50" s="136" t="n">
        <f aca="false">SUM(E51,E55)</f>
        <v>0</v>
      </c>
      <c r="F50" s="136" t="n">
        <v>136150</v>
      </c>
      <c r="G50" s="136" t="n">
        <f aca="false">SUM(G51+G53+G55)</f>
        <v>45348.11</v>
      </c>
      <c r="H50" s="137" t="n">
        <f aca="false">SUM(G50/F50*100)</f>
        <v>33.3074623576937</v>
      </c>
      <c r="I50" s="52"/>
      <c r="J50" s="52"/>
      <c r="K50" s="52"/>
      <c r="L50" s="52"/>
      <c r="M50" s="52"/>
      <c r="N50" s="52"/>
      <c r="O50" s="52"/>
      <c r="P50" s="52"/>
    </row>
    <row r="51" s="69" customFormat="true" ht="15" hidden="false" customHeight="false" outlineLevel="0" collapsed="false">
      <c r="A51" s="101"/>
      <c r="B51" s="138" t="n">
        <v>311</v>
      </c>
      <c r="C51" s="139"/>
      <c r="D51" s="101" t="s">
        <v>86</v>
      </c>
      <c r="E51" s="105" t="n">
        <f aca="false">SUM(E52)</f>
        <v>0</v>
      </c>
      <c r="F51" s="105"/>
      <c r="G51" s="105" t="n">
        <f aca="false">SUM(G52)</f>
        <v>38534.02</v>
      </c>
      <c r="H51" s="132"/>
      <c r="I51" s="68"/>
      <c r="J51" s="68"/>
      <c r="K51" s="68"/>
      <c r="L51" s="68"/>
      <c r="M51" s="68"/>
      <c r="N51" s="68"/>
      <c r="O51" s="68"/>
      <c r="P51" s="68"/>
    </row>
    <row r="52" s="144" customFormat="true" ht="15" hidden="false" customHeight="false" outlineLevel="0" collapsed="false">
      <c r="A52" s="139"/>
      <c r="B52" s="140" t="n">
        <v>3111</v>
      </c>
      <c r="C52" s="139"/>
      <c r="D52" s="139" t="s">
        <v>87</v>
      </c>
      <c r="E52" s="141" t="n">
        <v>0</v>
      </c>
      <c r="F52" s="141"/>
      <c r="G52" s="141" t="n">
        <v>38534.02</v>
      </c>
      <c r="H52" s="142"/>
      <c r="I52" s="143"/>
      <c r="J52" s="143"/>
      <c r="K52" s="143"/>
      <c r="L52" s="143"/>
      <c r="M52" s="143"/>
      <c r="N52" s="143"/>
      <c r="O52" s="143"/>
      <c r="P52" s="143"/>
    </row>
    <row r="53" s="144" customFormat="true" ht="15" hidden="false" customHeight="false" outlineLevel="0" collapsed="false">
      <c r="A53" s="139"/>
      <c r="B53" s="145" t="s">
        <v>88</v>
      </c>
      <c r="C53" s="139"/>
      <c r="D53" s="146" t="s">
        <v>89</v>
      </c>
      <c r="E53" s="141" t="n">
        <v>0</v>
      </c>
      <c r="F53" s="147"/>
      <c r="G53" s="147" t="n">
        <v>456</v>
      </c>
      <c r="H53" s="142"/>
      <c r="I53" s="143"/>
      <c r="J53" s="143"/>
      <c r="K53" s="143"/>
      <c r="L53" s="143"/>
      <c r="M53" s="143"/>
      <c r="N53" s="143"/>
      <c r="O53" s="143"/>
      <c r="P53" s="143"/>
    </row>
    <row r="54" s="144" customFormat="true" ht="15" hidden="false" customHeight="false" outlineLevel="0" collapsed="false">
      <c r="A54" s="139"/>
      <c r="B54" s="140" t="s">
        <v>90</v>
      </c>
      <c r="C54" s="139"/>
      <c r="D54" s="148" t="s">
        <v>89</v>
      </c>
      <c r="E54" s="141" t="n">
        <v>0</v>
      </c>
      <c r="F54" s="141"/>
      <c r="G54" s="141" t="n">
        <v>456</v>
      </c>
      <c r="H54" s="142"/>
      <c r="I54" s="143"/>
      <c r="J54" s="143"/>
      <c r="K54" s="143"/>
      <c r="L54" s="143"/>
      <c r="M54" s="143"/>
      <c r="N54" s="143"/>
      <c r="O54" s="143"/>
      <c r="P54" s="143"/>
    </row>
    <row r="55" s="144" customFormat="true" ht="15" hidden="false" customHeight="false" outlineLevel="0" collapsed="false">
      <c r="A55" s="101"/>
      <c r="B55" s="71" t="n">
        <v>313</v>
      </c>
      <c r="C55" s="101"/>
      <c r="D55" s="101" t="s">
        <v>91</v>
      </c>
      <c r="E55" s="149" t="n">
        <f aca="false">SUM(E56:E56)</f>
        <v>0</v>
      </c>
      <c r="F55" s="149"/>
      <c r="G55" s="149" t="n">
        <f aca="false">SUM(G56:G56)</f>
        <v>6358.09</v>
      </c>
      <c r="H55" s="150"/>
      <c r="I55" s="143"/>
      <c r="J55" s="143"/>
      <c r="K55" s="143"/>
      <c r="L55" s="143"/>
      <c r="M55" s="143"/>
      <c r="N55" s="143"/>
      <c r="O55" s="143"/>
      <c r="P55" s="143"/>
    </row>
    <row r="56" s="59" customFormat="true" ht="15" hidden="false" customHeight="false" outlineLevel="0" collapsed="false">
      <c r="A56" s="139"/>
      <c r="B56" s="76" t="n">
        <v>3132</v>
      </c>
      <c r="C56" s="139"/>
      <c r="D56" s="139" t="s">
        <v>92</v>
      </c>
      <c r="E56" s="151" t="n">
        <v>0</v>
      </c>
      <c r="F56" s="151"/>
      <c r="G56" s="151" t="n">
        <v>6358.09</v>
      </c>
      <c r="H56" s="150"/>
      <c r="I56" s="52"/>
      <c r="J56" s="52"/>
      <c r="K56" s="52"/>
      <c r="L56" s="52"/>
      <c r="M56" s="52"/>
      <c r="N56" s="52"/>
      <c r="O56" s="52"/>
      <c r="P56" s="52"/>
    </row>
    <row r="57" s="59" customFormat="true" ht="15" hidden="false" customHeight="false" outlineLevel="0" collapsed="false">
      <c r="A57" s="133"/>
      <c r="B57" s="134" t="n">
        <v>32</v>
      </c>
      <c r="C57" s="133"/>
      <c r="D57" s="135" t="s">
        <v>93</v>
      </c>
      <c r="E57" s="136" t="n">
        <f aca="false">SUM(E58)</f>
        <v>0</v>
      </c>
      <c r="F57" s="136" t="n">
        <v>61725</v>
      </c>
      <c r="G57" s="136" t="n">
        <f aca="false">SUM(G58+G63+G67+G75)</f>
        <v>32472.86</v>
      </c>
      <c r="H57" s="137" t="n">
        <f aca="false">SUM(G57/F57*100)</f>
        <v>52.608926690968</v>
      </c>
      <c r="I57" s="52"/>
      <c r="J57" s="52"/>
      <c r="K57" s="52"/>
      <c r="L57" s="52"/>
      <c r="M57" s="52"/>
      <c r="N57" s="52"/>
      <c r="O57" s="52"/>
      <c r="P57" s="52"/>
    </row>
    <row r="58" s="59" customFormat="true" ht="15" hidden="false" customHeight="false" outlineLevel="0" collapsed="false">
      <c r="A58" s="101"/>
      <c r="B58" s="138" t="n">
        <v>321</v>
      </c>
      <c r="C58" s="101"/>
      <c r="D58" s="101" t="s">
        <v>94</v>
      </c>
      <c r="E58" s="105" t="n">
        <f aca="false">SUM(E59:E60)</f>
        <v>0</v>
      </c>
      <c r="F58" s="105"/>
      <c r="G58" s="105" t="n">
        <f aca="false">SUM(G59:G62)</f>
        <v>2266.15</v>
      </c>
      <c r="H58" s="132"/>
      <c r="I58" s="52"/>
      <c r="J58" s="52"/>
      <c r="K58" s="52"/>
      <c r="L58" s="52"/>
      <c r="M58" s="52"/>
      <c r="N58" s="52"/>
      <c r="O58" s="52"/>
      <c r="P58" s="52"/>
    </row>
    <row r="59" s="153" customFormat="true" ht="15" hidden="false" customHeight="false" outlineLevel="0" collapsed="false">
      <c r="A59" s="139"/>
      <c r="B59" s="140" t="s">
        <v>95</v>
      </c>
      <c r="C59" s="139"/>
      <c r="D59" s="139" t="s">
        <v>96</v>
      </c>
      <c r="E59" s="141" t="n">
        <v>0</v>
      </c>
      <c r="F59" s="141"/>
      <c r="G59" s="141" t="n">
        <v>0</v>
      </c>
      <c r="H59" s="132"/>
      <c r="I59" s="152"/>
      <c r="J59" s="152"/>
      <c r="K59" s="152"/>
      <c r="L59" s="152"/>
      <c r="M59" s="152"/>
      <c r="N59" s="152"/>
      <c r="O59" s="152"/>
      <c r="P59" s="152"/>
    </row>
    <row r="60" s="59" customFormat="true" ht="30" hidden="false" customHeight="false" outlineLevel="0" collapsed="false">
      <c r="A60" s="139"/>
      <c r="B60" s="140" t="s">
        <v>97</v>
      </c>
      <c r="C60" s="139"/>
      <c r="D60" s="154" t="s">
        <v>98</v>
      </c>
      <c r="E60" s="141" t="n">
        <v>0</v>
      </c>
      <c r="F60" s="141"/>
      <c r="G60" s="141" t="n">
        <v>894.95</v>
      </c>
      <c r="H60" s="155"/>
      <c r="I60" s="52"/>
      <c r="J60" s="52"/>
      <c r="K60" s="52"/>
      <c r="L60" s="52"/>
      <c r="M60" s="52"/>
      <c r="N60" s="52"/>
      <c r="O60" s="52"/>
      <c r="P60" s="52"/>
    </row>
    <row r="61" s="59" customFormat="true" ht="15" hidden="false" customHeight="false" outlineLevel="0" collapsed="false">
      <c r="A61" s="139"/>
      <c r="B61" s="140" t="s">
        <v>99</v>
      </c>
      <c r="C61" s="139"/>
      <c r="D61" s="154" t="s">
        <v>100</v>
      </c>
      <c r="E61" s="141" t="n">
        <v>0</v>
      </c>
      <c r="F61" s="141"/>
      <c r="G61" s="141" t="n">
        <v>0</v>
      </c>
      <c r="H61" s="155"/>
      <c r="I61" s="52"/>
      <c r="J61" s="52"/>
      <c r="K61" s="52"/>
      <c r="L61" s="52"/>
      <c r="M61" s="52"/>
      <c r="N61" s="52"/>
      <c r="O61" s="52"/>
      <c r="P61" s="52"/>
    </row>
    <row r="62" s="59" customFormat="true" ht="15" hidden="false" customHeight="false" outlineLevel="0" collapsed="false">
      <c r="A62" s="139"/>
      <c r="B62" s="140" t="s">
        <v>101</v>
      </c>
      <c r="C62" s="139"/>
      <c r="D62" s="154" t="s">
        <v>102</v>
      </c>
      <c r="E62" s="141" t="n">
        <v>0</v>
      </c>
      <c r="F62" s="141"/>
      <c r="G62" s="141" t="n">
        <v>1371.2</v>
      </c>
      <c r="H62" s="155"/>
      <c r="I62" s="52"/>
      <c r="J62" s="52"/>
      <c r="K62" s="52"/>
      <c r="L62" s="52"/>
      <c r="M62" s="52"/>
      <c r="N62" s="52"/>
      <c r="O62" s="52"/>
      <c r="P62" s="52"/>
    </row>
    <row r="63" s="59" customFormat="true" ht="15" hidden="false" customHeight="false" outlineLevel="0" collapsed="false">
      <c r="A63" s="156"/>
      <c r="B63" s="157" t="n">
        <v>322</v>
      </c>
      <c r="C63" s="158"/>
      <c r="D63" s="159" t="s">
        <v>103</v>
      </c>
      <c r="E63" s="160" t="n">
        <f aca="false">SUM(POSEBNI_DIO_!B18)</f>
        <v>0</v>
      </c>
      <c r="F63" s="160"/>
      <c r="G63" s="160" t="n">
        <f aca="false">SUM(G64:G66)</f>
        <v>6841.04</v>
      </c>
      <c r="H63" s="161"/>
      <c r="I63" s="52"/>
      <c r="J63" s="52"/>
      <c r="K63" s="52"/>
      <c r="L63" s="52"/>
      <c r="M63" s="52"/>
      <c r="N63" s="52"/>
      <c r="O63" s="52"/>
      <c r="P63" s="52"/>
    </row>
    <row r="64" s="59" customFormat="true" ht="15" hidden="false" customHeight="false" outlineLevel="0" collapsed="false">
      <c r="A64" s="139"/>
      <c r="B64" s="87" t="s">
        <v>104</v>
      </c>
      <c r="C64" s="75"/>
      <c r="D64" s="162" t="s">
        <v>105</v>
      </c>
      <c r="E64" s="141" t="n">
        <v>0</v>
      </c>
      <c r="F64" s="141"/>
      <c r="G64" s="141" t="n">
        <v>383.57</v>
      </c>
      <c r="H64" s="132"/>
      <c r="I64" s="52"/>
      <c r="J64" s="52"/>
      <c r="K64" s="52"/>
      <c r="L64" s="52"/>
      <c r="M64" s="52"/>
      <c r="N64" s="52"/>
      <c r="O64" s="52"/>
      <c r="P64" s="52"/>
    </row>
    <row r="65" s="59" customFormat="true" ht="15" hidden="false" customHeight="false" outlineLevel="0" collapsed="false">
      <c r="A65" s="139"/>
      <c r="B65" s="87" t="s">
        <v>106</v>
      </c>
      <c r="C65" s="75"/>
      <c r="D65" s="162" t="s">
        <v>107</v>
      </c>
      <c r="E65" s="141" t="n">
        <v>0</v>
      </c>
      <c r="F65" s="141"/>
      <c r="G65" s="141" t="n">
        <v>2615.66</v>
      </c>
      <c r="H65" s="132"/>
      <c r="I65" s="52"/>
      <c r="J65" s="52"/>
      <c r="K65" s="52"/>
      <c r="L65" s="52"/>
      <c r="M65" s="52"/>
      <c r="N65" s="52"/>
      <c r="O65" s="52"/>
      <c r="P65" s="52"/>
    </row>
    <row r="66" s="59" customFormat="true" ht="15" hidden="false" customHeight="false" outlineLevel="0" collapsed="false">
      <c r="A66" s="139"/>
      <c r="B66" s="87" t="n">
        <v>3225</v>
      </c>
      <c r="C66" s="75"/>
      <c r="D66" s="77" t="s">
        <v>108</v>
      </c>
      <c r="E66" s="141" t="n">
        <v>0</v>
      </c>
      <c r="F66" s="141"/>
      <c r="G66" s="141" t="n">
        <v>3841.81</v>
      </c>
      <c r="H66" s="142"/>
      <c r="I66" s="52"/>
      <c r="J66" s="52"/>
      <c r="K66" s="52"/>
      <c r="L66" s="52"/>
      <c r="M66" s="52"/>
      <c r="N66" s="52"/>
      <c r="O66" s="52"/>
      <c r="P66" s="52"/>
    </row>
    <row r="67" s="59" customFormat="true" ht="15" hidden="false" customHeight="false" outlineLevel="0" collapsed="false">
      <c r="A67" s="156"/>
      <c r="B67" s="157" t="n">
        <v>323</v>
      </c>
      <c r="C67" s="158"/>
      <c r="D67" s="159" t="s">
        <v>109</v>
      </c>
      <c r="E67" s="160" t="n">
        <v>0</v>
      </c>
      <c r="F67" s="160"/>
      <c r="G67" s="160" t="n">
        <f aca="false">SUM(G68:G74)</f>
        <v>15355.23</v>
      </c>
      <c r="H67" s="161"/>
      <c r="I67" s="52"/>
      <c r="J67" s="52"/>
      <c r="K67" s="52"/>
      <c r="L67" s="52"/>
      <c r="M67" s="52"/>
      <c r="N67" s="52"/>
      <c r="O67" s="52"/>
      <c r="P67" s="52"/>
    </row>
    <row r="68" s="59" customFormat="true" ht="15" hidden="false" customHeight="false" outlineLevel="0" collapsed="false">
      <c r="A68" s="139"/>
      <c r="B68" s="87" t="s">
        <v>110</v>
      </c>
      <c r="C68" s="75"/>
      <c r="D68" s="162" t="s">
        <v>111</v>
      </c>
      <c r="E68" s="141" t="n">
        <v>0</v>
      </c>
      <c r="F68" s="141"/>
      <c r="G68" s="141" t="n">
        <v>1275.65</v>
      </c>
      <c r="H68" s="132"/>
      <c r="I68" s="52"/>
      <c r="J68" s="52"/>
      <c r="K68" s="52"/>
      <c r="L68" s="52"/>
      <c r="M68" s="52"/>
      <c r="N68" s="52"/>
      <c r="O68" s="52"/>
      <c r="P68" s="52"/>
    </row>
    <row r="69" s="59" customFormat="true" ht="15" hidden="false" customHeight="false" outlineLevel="0" collapsed="false">
      <c r="A69" s="139"/>
      <c r="B69" s="87" t="s">
        <v>112</v>
      </c>
      <c r="C69" s="75"/>
      <c r="D69" s="162" t="s">
        <v>113</v>
      </c>
      <c r="E69" s="141" t="n">
        <v>0</v>
      </c>
      <c r="F69" s="141"/>
      <c r="G69" s="141" t="n">
        <v>1680.5</v>
      </c>
      <c r="H69" s="132"/>
      <c r="I69" s="52"/>
      <c r="J69" s="52"/>
      <c r="K69" s="52"/>
      <c r="L69" s="52"/>
      <c r="M69" s="52"/>
      <c r="N69" s="52"/>
      <c r="O69" s="52"/>
      <c r="P69" s="52"/>
    </row>
    <row r="70" s="59" customFormat="true" ht="15" hidden="false" customHeight="false" outlineLevel="0" collapsed="false">
      <c r="A70" s="139"/>
      <c r="B70" s="87" t="n">
        <v>3233</v>
      </c>
      <c r="C70" s="75"/>
      <c r="D70" s="162" t="s">
        <v>114</v>
      </c>
      <c r="E70" s="141" t="n">
        <v>0</v>
      </c>
      <c r="F70" s="141"/>
      <c r="G70" s="141" t="n">
        <v>4373.42</v>
      </c>
      <c r="H70" s="132"/>
      <c r="I70" s="52"/>
      <c r="J70" s="52"/>
      <c r="K70" s="52"/>
      <c r="L70" s="52"/>
      <c r="M70" s="52"/>
      <c r="N70" s="52"/>
      <c r="O70" s="52"/>
      <c r="P70" s="52"/>
    </row>
    <row r="71" s="59" customFormat="true" ht="15" hidden="false" customHeight="false" outlineLevel="0" collapsed="false">
      <c r="A71" s="139"/>
      <c r="B71" s="87" t="s">
        <v>115</v>
      </c>
      <c r="C71" s="75"/>
      <c r="D71" s="162" t="s">
        <v>116</v>
      </c>
      <c r="E71" s="141" t="n">
        <v>0</v>
      </c>
      <c r="F71" s="141"/>
      <c r="G71" s="141" t="n">
        <v>21.8</v>
      </c>
      <c r="H71" s="132"/>
      <c r="I71" s="52"/>
      <c r="J71" s="52"/>
      <c r="K71" s="52"/>
      <c r="L71" s="52"/>
      <c r="M71" s="52"/>
      <c r="N71" s="52"/>
      <c r="O71" s="52"/>
      <c r="P71" s="52"/>
    </row>
    <row r="72" s="59" customFormat="true" ht="15" hidden="false" customHeight="false" outlineLevel="0" collapsed="false">
      <c r="A72" s="139"/>
      <c r="B72" s="87" t="n">
        <v>3235</v>
      </c>
      <c r="C72" s="75"/>
      <c r="D72" s="162" t="s">
        <v>117</v>
      </c>
      <c r="E72" s="141" t="n">
        <v>0</v>
      </c>
      <c r="F72" s="141"/>
      <c r="G72" s="141" t="n">
        <v>72.99</v>
      </c>
      <c r="H72" s="132"/>
      <c r="I72" s="52"/>
      <c r="J72" s="52"/>
      <c r="K72" s="52"/>
      <c r="L72" s="52"/>
      <c r="M72" s="52"/>
      <c r="N72" s="52"/>
      <c r="O72" s="52"/>
      <c r="P72" s="52"/>
    </row>
    <row r="73" s="59" customFormat="true" ht="15" hidden="false" customHeight="false" outlineLevel="0" collapsed="false">
      <c r="A73" s="139"/>
      <c r="B73" s="87" t="n">
        <v>3237</v>
      </c>
      <c r="C73" s="75"/>
      <c r="D73" s="162" t="s">
        <v>118</v>
      </c>
      <c r="E73" s="141" t="n">
        <v>0</v>
      </c>
      <c r="F73" s="141"/>
      <c r="G73" s="141" t="n">
        <v>2171.27</v>
      </c>
      <c r="H73" s="132"/>
      <c r="I73" s="52"/>
      <c r="J73" s="52"/>
      <c r="K73" s="52"/>
      <c r="L73" s="52"/>
      <c r="M73" s="52"/>
      <c r="N73" s="52"/>
      <c r="O73" s="52"/>
      <c r="P73" s="52"/>
    </row>
    <row r="74" s="59" customFormat="true" ht="15" hidden="false" customHeight="false" outlineLevel="0" collapsed="false">
      <c r="A74" s="139"/>
      <c r="B74" s="87" t="s">
        <v>119</v>
      </c>
      <c r="C74" s="75"/>
      <c r="D74" s="162" t="s">
        <v>120</v>
      </c>
      <c r="E74" s="141" t="n">
        <v>0</v>
      </c>
      <c r="F74" s="141"/>
      <c r="G74" s="141" t="n">
        <v>5759.6</v>
      </c>
      <c r="H74" s="142"/>
      <c r="I74" s="52"/>
      <c r="J74" s="52"/>
      <c r="K74" s="52"/>
      <c r="L74" s="52"/>
      <c r="M74" s="52"/>
      <c r="N74" s="52"/>
      <c r="O74" s="52"/>
      <c r="P74" s="52"/>
    </row>
    <row r="75" s="59" customFormat="true" ht="15" hidden="false" customHeight="false" outlineLevel="0" collapsed="false">
      <c r="A75" s="156"/>
      <c r="B75" s="157" t="n">
        <v>329</v>
      </c>
      <c r="C75" s="158"/>
      <c r="D75" s="159" t="s">
        <v>121</v>
      </c>
      <c r="E75" s="160" t="n">
        <f aca="false">SUM(POSEBNI_DIO_!B17)</f>
        <v>0</v>
      </c>
      <c r="F75" s="160"/>
      <c r="G75" s="160" t="n">
        <f aca="false">SUM(G76:G79)</f>
        <v>8010.44</v>
      </c>
      <c r="H75" s="161"/>
      <c r="I75" s="52"/>
      <c r="J75" s="52"/>
      <c r="K75" s="52"/>
      <c r="L75" s="52"/>
      <c r="M75" s="52"/>
      <c r="N75" s="52"/>
      <c r="O75" s="52"/>
      <c r="P75" s="52"/>
    </row>
    <row r="76" s="59" customFormat="true" ht="30" hidden="false" customHeight="false" outlineLevel="0" collapsed="false">
      <c r="A76" s="139"/>
      <c r="B76" s="87" t="s">
        <v>122</v>
      </c>
      <c r="C76" s="75"/>
      <c r="D76" s="77" t="s">
        <v>123</v>
      </c>
      <c r="E76" s="141" t="n">
        <v>0</v>
      </c>
      <c r="F76" s="141"/>
      <c r="G76" s="141" t="n">
        <v>2809.26</v>
      </c>
      <c r="H76" s="132"/>
      <c r="I76" s="52"/>
      <c r="J76" s="52"/>
      <c r="K76" s="52"/>
      <c r="L76" s="52"/>
      <c r="M76" s="52"/>
      <c r="N76" s="52"/>
      <c r="O76" s="52"/>
      <c r="P76" s="52"/>
    </row>
    <row r="77" s="59" customFormat="true" ht="15" hidden="false" customHeight="false" outlineLevel="0" collapsed="false">
      <c r="A77" s="139"/>
      <c r="B77" s="87" t="n">
        <v>3292</v>
      </c>
      <c r="C77" s="75"/>
      <c r="D77" s="77" t="s">
        <v>124</v>
      </c>
      <c r="E77" s="163" t="n">
        <v>0</v>
      </c>
      <c r="F77" s="141"/>
      <c r="G77" s="141" t="n">
        <v>0</v>
      </c>
      <c r="H77" s="132"/>
      <c r="I77" s="52"/>
      <c r="J77" s="52"/>
      <c r="K77" s="52"/>
      <c r="L77" s="52"/>
      <c r="M77" s="52"/>
      <c r="N77" s="52"/>
      <c r="O77" s="52"/>
      <c r="P77" s="52"/>
    </row>
    <row r="78" s="59" customFormat="true" ht="15" hidden="false" customHeight="false" outlineLevel="0" collapsed="false">
      <c r="A78" s="139"/>
      <c r="B78" s="87" t="s">
        <v>125</v>
      </c>
      <c r="C78" s="75"/>
      <c r="D78" s="162" t="s">
        <v>126</v>
      </c>
      <c r="E78" s="164" t="n">
        <v>0</v>
      </c>
      <c r="F78" s="141"/>
      <c r="G78" s="141" t="n">
        <v>1788.37</v>
      </c>
      <c r="H78" s="132"/>
      <c r="I78" s="52"/>
      <c r="J78" s="52"/>
      <c r="K78" s="52"/>
      <c r="L78" s="52"/>
      <c r="M78" s="52"/>
      <c r="N78" s="52"/>
      <c r="O78" s="52"/>
      <c r="P78" s="52"/>
    </row>
    <row r="79" s="59" customFormat="true" ht="15" hidden="false" customHeight="false" outlineLevel="0" collapsed="false">
      <c r="A79" s="139"/>
      <c r="B79" s="165" t="s">
        <v>127</v>
      </c>
      <c r="C79" s="75"/>
      <c r="D79" s="166" t="s">
        <v>121</v>
      </c>
      <c r="E79" s="141" t="n">
        <v>0</v>
      </c>
      <c r="F79" s="141"/>
      <c r="G79" s="141" t="n">
        <v>3412.81</v>
      </c>
      <c r="H79" s="142"/>
      <c r="I79" s="52"/>
      <c r="J79" s="52"/>
      <c r="K79" s="52"/>
      <c r="L79" s="52"/>
      <c r="M79" s="52"/>
      <c r="N79" s="52"/>
      <c r="O79" s="52"/>
      <c r="P79" s="52"/>
    </row>
    <row r="80" s="59" customFormat="true" ht="15" hidden="false" customHeight="false" outlineLevel="0" collapsed="false">
      <c r="A80" s="133"/>
      <c r="B80" s="134" t="n">
        <v>34</v>
      </c>
      <c r="C80" s="133"/>
      <c r="D80" s="135" t="s">
        <v>128</v>
      </c>
      <c r="E80" s="136" t="n">
        <f aca="false">SUM(POSEBNI_DIO_!B19)</f>
        <v>0</v>
      </c>
      <c r="F80" s="136" t="n">
        <v>864</v>
      </c>
      <c r="G80" s="136" t="n">
        <f aca="false">SUM(G81)</f>
        <v>306.2</v>
      </c>
      <c r="H80" s="137" t="n">
        <f aca="false">SUM(G80/F80*100)</f>
        <v>35.4398148148148</v>
      </c>
      <c r="I80" s="52"/>
      <c r="J80" s="52"/>
      <c r="K80" s="52"/>
      <c r="L80" s="52"/>
      <c r="M80" s="52"/>
      <c r="N80" s="52"/>
      <c r="O80" s="52"/>
      <c r="P80" s="52"/>
    </row>
    <row r="81" s="59" customFormat="true" ht="15" hidden="false" customHeight="false" outlineLevel="0" collapsed="false">
      <c r="A81" s="101"/>
      <c r="B81" s="84" t="n">
        <v>343</v>
      </c>
      <c r="C81" s="70"/>
      <c r="D81" s="167" t="s">
        <v>129</v>
      </c>
      <c r="E81" s="105" t="n">
        <f aca="false">SUM(POSEBNI_DIO_!B20)</f>
        <v>0</v>
      </c>
      <c r="F81" s="105"/>
      <c r="G81" s="105" t="n">
        <f aca="false">SUM(G82:G83)</f>
        <v>306.2</v>
      </c>
      <c r="H81" s="132"/>
      <c r="I81" s="52"/>
      <c r="J81" s="52"/>
      <c r="K81" s="52"/>
      <c r="L81" s="52"/>
      <c r="M81" s="52"/>
      <c r="N81" s="52"/>
      <c r="O81" s="52"/>
      <c r="P81" s="52"/>
    </row>
    <row r="82" s="59" customFormat="true" ht="15" hidden="false" customHeight="false" outlineLevel="0" collapsed="false">
      <c r="A82" s="139"/>
      <c r="B82" s="87" t="s">
        <v>130</v>
      </c>
      <c r="C82" s="75"/>
      <c r="D82" s="162" t="s">
        <v>131</v>
      </c>
      <c r="E82" s="141" t="n">
        <v>0</v>
      </c>
      <c r="F82" s="141"/>
      <c r="G82" s="141" t="n">
        <v>175.82</v>
      </c>
      <c r="H82" s="155"/>
      <c r="I82" s="52"/>
      <c r="J82" s="52"/>
      <c r="K82" s="52"/>
      <c r="L82" s="52"/>
      <c r="M82" s="52"/>
      <c r="N82" s="52"/>
      <c r="O82" s="52"/>
      <c r="P82" s="52"/>
    </row>
    <row r="83" s="59" customFormat="true" ht="15" hidden="false" customHeight="false" outlineLevel="0" collapsed="false">
      <c r="A83" s="139"/>
      <c r="B83" s="87" t="n">
        <v>3434</v>
      </c>
      <c r="C83" s="75"/>
      <c r="D83" s="162" t="s">
        <v>132</v>
      </c>
      <c r="E83" s="141"/>
      <c r="F83" s="141"/>
      <c r="G83" s="141" t="n">
        <v>130.38</v>
      </c>
      <c r="H83" s="155"/>
      <c r="I83" s="52"/>
      <c r="J83" s="52"/>
      <c r="K83" s="52"/>
      <c r="L83" s="52"/>
      <c r="M83" s="52"/>
      <c r="N83" s="52"/>
      <c r="O83" s="52"/>
      <c r="P83" s="52"/>
    </row>
    <row r="84" s="59" customFormat="true" ht="15" hidden="false" customHeight="false" outlineLevel="0" collapsed="false">
      <c r="A84" s="168"/>
      <c r="B84" s="169"/>
      <c r="C84" s="170" t="s">
        <v>69</v>
      </c>
      <c r="D84" s="171" t="s">
        <v>133</v>
      </c>
      <c r="E84" s="172" t="n">
        <f aca="false">SUM(E50,E57)</f>
        <v>0</v>
      </c>
      <c r="F84" s="172" t="n">
        <f aca="false">SUM(F50+F57+F80)</f>
        <v>198739</v>
      </c>
      <c r="G84" s="172" t="n">
        <f aca="false">SUM(G50+G57+G80)</f>
        <v>78127.17</v>
      </c>
      <c r="H84" s="173" t="n">
        <f aca="false">SUM(G84/F84*100)</f>
        <v>39.3114436522273</v>
      </c>
      <c r="I84" s="52"/>
      <c r="J84" s="52"/>
      <c r="K84" s="52"/>
      <c r="L84" s="52"/>
      <c r="M84" s="52"/>
      <c r="N84" s="52"/>
      <c r="O84" s="52"/>
      <c r="P84" s="52"/>
    </row>
    <row r="85" s="59" customFormat="true" ht="15.75" hidden="false" customHeight="true" outlineLevel="0" collapsed="false">
      <c r="A85" s="133"/>
      <c r="B85" s="134" t="n">
        <v>32</v>
      </c>
      <c r="C85" s="133"/>
      <c r="D85" s="135" t="s">
        <v>93</v>
      </c>
      <c r="E85" s="136" t="n">
        <f aca="false">SUM(POSEBNI_DIO_!B54)</f>
        <v>0</v>
      </c>
      <c r="F85" s="136" t="n">
        <v>3231</v>
      </c>
      <c r="G85" s="136" t="n">
        <f aca="false">SUM(G86+G88)</f>
        <v>733.78</v>
      </c>
      <c r="H85" s="137" t="n">
        <f aca="false">SUM(G85/F85*100)</f>
        <v>22.7106159083875</v>
      </c>
      <c r="I85" s="52"/>
      <c r="J85" s="52"/>
      <c r="K85" s="52"/>
      <c r="L85" s="52"/>
      <c r="M85" s="52"/>
      <c r="N85" s="52"/>
      <c r="O85" s="52"/>
      <c r="P85" s="52"/>
    </row>
    <row r="86" s="59" customFormat="true" ht="15.75" hidden="false" customHeight="true" outlineLevel="0" collapsed="false">
      <c r="A86" s="101"/>
      <c r="B86" s="84" t="n">
        <v>322</v>
      </c>
      <c r="C86" s="70"/>
      <c r="D86" s="167" t="s">
        <v>103</v>
      </c>
      <c r="E86" s="105" t="n">
        <v>0</v>
      </c>
      <c r="F86" s="105"/>
      <c r="G86" s="105" t="n">
        <f aca="false">SUM(G87)</f>
        <v>63.27</v>
      </c>
      <c r="H86" s="132"/>
      <c r="I86" s="52"/>
      <c r="J86" s="52"/>
      <c r="K86" s="52"/>
      <c r="L86" s="52"/>
      <c r="M86" s="52"/>
      <c r="N86" s="52"/>
      <c r="O86" s="52"/>
      <c r="P86" s="52"/>
    </row>
    <row r="87" s="59" customFormat="true" ht="15" hidden="false" customHeight="false" outlineLevel="0" collapsed="false">
      <c r="A87" s="139"/>
      <c r="B87" s="87" t="s">
        <v>104</v>
      </c>
      <c r="C87" s="75"/>
      <c r="D87" s="162" t="s">
        <v>105</v>
      </c>
      <c r="E87" s="141" t="n">
        <v>0</v>
      </c>
      <c r="F87" s="141"/>
      <c r="G87" s="141" t="n">
        <v>63.27</v>
      </c>
      <c r="H87" s="132"/>
      <c r="I87" s="52"/>
      <c r="J87" s="52"/>
      <c r="K87" s="52"/>
      <c r="L87" s="52"/>
      <c r="M87" s="52"/>
      <c r="N87" s="52"/>
      <c r="O87" s="52"/>
      <c r="P87" s="52"/>
    </row>
    <row r="88" s="59" customFormat="true" ht="15.75" hidden="false" customHeight="true" outlineLevel="0" collapsed="false">
      <c r="A88" s="101"/>
      <c r="B88" s="84" t="n">
        <v>323</v>
      </c>
      <c r="C88" s="70"/>
      <c r="D88" s="167" t="s">
        <v>109</v>
      </c>
      <c r="E88" s="105" t="n">
        <f aca="false">SUM(POSEBNI_DIO_!B55)</f>
        <v>0</v>
      </c>
      <c r="F88" s="105"/>
      <c r="G88" s="105" t="n">
        <f aca="false">SUM(G89:G91)</f>
        <v>670.51</v>
      </c>
      <c r="H88" s="132"/>
      <c r="I88" s="52"/>
      <c r="J88" s="52"/>
      <c r="K88" s="52"/>
      <c r="L88" s="52"/>
      <c r="M88" s="52"/>
      <c r="N88" s="52"/>
      <c r="O88" s="52"/>
      <c r="P88" s="52"/>
    </row>
    <row r="89" s="59" customFormat="true" ht="15.75" hidden="false" customHeight="true" outlineLevel="0" collapsed="false">
      <c r="A89" s="139"/>
      <c r="B89" s="87" t="s">
        <v>110</v>
      </c>
      <c r="C89" s="75"/>
      <c r="D89" s="162" t="s">
        <v>111</v>
      </c>
      <c r="E89" s="141" t="n">
        <v>0</v>
      </c>
      <c r="F89" s="141"/>
      <c r="G89" s="141" t="n">
        <v>0</v>
      </c>
      <c r="H89" s="132"/>
      <c r="I89" s="52"/>
      <c r="J89" s="52"/>
      <c r="K89" s="52"/>
      <c r="L89" s="52"/>
      <c r="M89" s="52"/>
      <c r="N89" s="52"/>
      <c r="O89" s="52"/>
      <c r="P89" s="52"/>
    </row>
    <row r="90" s="59" customFormat="true" ht="15.75" hidden="false" customHeight="true" outlineLevel="0" collapsed="false">
      <c r="A90" s="139"/>
      <c r="B90" s="87" t="n">
        <v>3235</v>
      </c>
      <c r="C90" s="75"/>
      <c r="D90" s="162" t="s">
        <v>117</v>
      </c>
      <c r="E90" s="141" t="n">
        <v>0</v>
      </c>
      <c r="F90" s="141"/>
      <c r="G90" s="141" t="n">
        <v>0</v>
      </c>
      <c r="H90" s="132"/>
      <c r="I90" s="52"/>
      <c r="J90" s="52"/>
      <c r="K90" s="52"/>
      <c r="L90" s="52"/>
      <c r="M90" s="52"/>
      <c r="N90" s="52"/>
      <c r="O90" s="52"/>
      <c r="P90" s="52"/>
    </row>
    <row r="91" s="59" customFormat="true" ht="15.75" hidden="false" customHeight="true" outlineLevel="0" collapsed="false">
      <c r="A91" s="139"/>
      <c r="B91" s="87" t="n">
        <v>3237</v>
      </c>
      <c r="C91" s="75"/>
      <c r="D91" s="162" t="s">
        <v>118</v>
      </c>
      <c r="E91" s="141" t="n">
        <v>0</v>
      </c>
      <c r="F91" s="141"/>
      <c r="G91" s="141" t="n">
        <v>670.51</v>
      </c>
      <c r="H91" s="132"/>
      <c r="I91" s="52"/>
      <c r="J91" s="52"/>
      <c r="K91" s="52"/>
      <c r="L91" s="52"/>
      <c r="M91" s="52"/>
      <c r="N91" s="52"/>
      <c r="O91" s="52"/>
      <c r="P91" s="52"/>
    </row>
    <row r="92" s="69" customFormat="true" ht="15" hidden="false" customHeight="false" outlineLevel="0" collapsed="false">
      <c r="A92" s="168"/>
      <c r="B92" s="169"/>
      <c r="C92" s="170" t="s">
        <v>56</v>
      </c>
      <c r="D92" s="171" t="s">
        <v>134</v>
      </c>
      <c r="E92" s="172" t="n">
        <v>0</v>
      </c>
      <c r="F92" s="172" t="n">
        <f aca="false">SUM(F85)</f>
        <v>3231</v>
      </c>
      <c r="G92" s="172" t="n">
        <f aca="false">SUM(G85)</f>
        <v>733.78</v>
      </c>
      <c r="H92" s="173" t="n">
        <f aca="false">SUM(G92/F92*100)</f>
        <v>22.7106159083875</v>
      </c>
      <c r="I92" s="68"/>
      <c r="J92" s="68"/>
      <c r="K92" s="68"/>
      <c r="L92" s="68"/>
      <c r="M92" s="68"/>
      <c r="N92" s="68"/>
      <c r="O92" s="68"/>
      <c r="P92" s="68"/>
    </row>
    <row r="93" s="59" customFormat="true" ht="15" hidden="false" customHeight="false" outlineLevel="0" collapsed="false">
      <c r="A93" s="72" t="n">
        <v>4</v>
      </c>
      <c r="B93" s="84"/>
      <c r="C93" s="71"/>
      <c r="D93" s="174" t="s">
        <v>135</v>
      </c>
      <c r="E93" s="74" t="n">
        <v>0</v>
      </c>
      <c r="F93" s="74" t="n">
        <f aca="false">SUM(F94)</f>
        <v>50970</v>
      </c>
      <c r="G93" s="74" t="n">
        <f aca="false">SUM(G94)</f>
        <v>24404.77</v>
      </c>
      <c r="H93" s="132" t="n">
        <f aca="false">SUM(G93/F93*100)</f>
        <v>47.880655287424</v>
      </c>
      <c r="I93" s="52"/>
      <c r="J93" s="52"/>
      <c r="K93" s="52"/>
      <c r="L93" s="52"/>
      <c r="M93" s="52"/>
      <c r="N93" s="52"/>
      <c r="O93" s="52"/>
      <c r="P93" s="52"/>
    </row>
    <row r="94" s="59" customFormat="true" ht="15" hidden="false" customHeight="false" outlineLevel="0" collapsed="false">
      <c r="A94" s="133"/>
      <c r="B94" s="134" t="n">
        <v>42</v>
      </c>
      <c r="C94" s="133"/>
      <c r="D94" s="135" t="s">
        <v>136</v>
      </c>
      <c r="E94" s="136" t="n">
        <f aca="false">SUM(E95)</f>
        <v>0</v>
      </c>
      <c r="F94" s="136" t="n">
        <v>50970</v>
      </c>
      <c r="G94" s="136" t="n">
        <f aca="false">SUM(G95)</f>
        <v>24404.77</v>
      </c>
      <c r="H94" s="137" t="n">
        <f aca="false">SUM(G94/F94*100)</f>
        <v>47.880655287424</v>
      </c>
      <c r="I94" s="52"/>
      <c r="J94" s="52"/>
      <c r="K94" s="52"/>
      <c r="L94" s="52"/>
      <c r="M94" s="52"/>
      <c r="N94" s="52"/>
      <c r="O94" s="52"/>
      <c r="P94" s="52"/>
    </row>
    <row r="95" s="176" customFormat="true" ht="15" hidden="false" customHeight="false" outlineLevel="0" collapsed="false">
      <c r="A95" s="139"/>
      <c r="B95" s="138" t="n">
        <v>422</v>
      </c>
      <c r="C95" s="139"/>
      <c r="D95" s="101" t="s">
        <v>137</v>
      </c>
      <c r="E95" s="105" t="n">
        <f aca="false">SUM(E96:E96)</f>
        <v>0</v>
      </c>
      <c r="F95" s="105"/>
      <c r="G95" s="105" t="n">
        <f aca="false">SUM(G96:G97)</f>
        <v>24404.77</v>
      </c>
      <c r="H95" s="132"/>
      <c r="I95" s="175"/>
      <c r="J95" s="175"/>
      <c r="K95" s="175"/>
      <c r="L95" s="175"/>
      <c r="M95" s="175"/>
      <c r="N95" s="175"/>
      <c r="O95" s="175"/>
      <c r="P95" s="175"/>
    </row>
    <row r="96" s="179" customFormat="true" ht="15" hidden="false" customHeight="false" outlineLevel="0" collapsed="false">
      <c r="A96" s="139"/>
      <c r="B96" s="140" t="s">
        <v>138</v>
      </c>
      <c r="C96" s="139"/>
      <c r="D96" s="139" t="s">
        <v>139</v>
      </c>
      <c r="E96" s="141" t="n">
        <v>0</v>
      </c>
      <c r="F96" s="141"/>
      <c r="G96" s="141" t="n">
        <v>19872.5</v>
      </c>
      <c r="H96" s="177"/>
      <c r="I96" s="178"/>
      <c r="J96" s="178"/>
      <c r="K96" s="178"/>
      <c r="L96" s="178"/>
      <c r="M96" s="178"/>
      <c r="N96" s="178"/>
      <c r="O96" s="178"/>
      <c r="P96" s="178"/>
    </row>
    <row r="97" s="179" customFormat="true" ht="15" hidden="false" customHeight="false" outlineLevel="0" collapsed="false">
      <c r="A97" s="139"/>
      <c r="B97" s="140" t="s">
        <v>140</v>
      </c>
      <c r="C97" s="139"/>
      <c r="D97" s="139" t="s">
        <v>141</v>
      </c>
      <c r="E97" s="141" t="n">
        <v>0</v>
      </c>
      <c r="F97" s="141"/>
      <c r="G97" s="141" t="n">
        <v>4532.27</v>
      </c>
      <c r="H97" s="177"/>
      <c r="I97" s="178"/>
      <c r="J97" s="178"/>
      <c r="K97" s="178"/>
      <c r="L97" s="178"/>
      <c r="M97" s="178"/>
      <c r="N97" s="178"/>
      <c r="O97" s="178"/>
      <c r="P97" s="178"/>
    </row>
    <row r="98" s="179" customFormat="true" ht="15" hidden="false" customHeight="false" outlineLevel="0" collapsed="false">
      <c r="A98" s="139"/>
      <c r="B98" s="145" t="s">
        <v>142</v>
      </c>
      <c r="C98" s="139"/>
      <c r="D98" s="146" t="s">
        <v>143</v>
      </c>
      <c r="E98" s="147" t="n">
        <v>0</v>
      </c>
      <c r="F98" s="147"/>
      <c r="G98" s="147" t="n">
        <v>0</v>
      </c>
      <c r="H98" s="177"/>
      <c r="I98" s="178"/>
      <c r="J98" s="178"/>
      <c r="K98" s="178"/>
      <c r="L98" s="178"/>
      <c r="M98" s="178"/>
      <c r="N98" s="178"/>
      <c r="O98" s="178"/>
      <c r="P98" s="178"/>
    </row>
    <row r="99" s="179" customFormat="true" ht="15" hidden="false" customHeight="false" outlineLevel="0" collapsed="false">
      <c r="A99" s="139"/>
      <c r="B99" s="140" t="s">
        <v>144</v>
      </c>
      <c r="C99" s="139"/>
      <c r="D99" s="148" t="s">
        <v>145</v>
      </c>
      <c r="E99" s="141" t="n">
        <v>0</v>
      </c>
      <c r="F99" s="141"/>
      <c r="G99" s="141" t="n">
        <v>0</v>
      </c>
      <c r="H99" s="177"/>
      <c r="I99" s="178"/>
      <c r="J99" s="178"/>
      <c r="K99" s="178"/>
      <c r="L99" s="178"/>
      <c r="M99" s="178"/>
      <c r="N99" s="178"/>
      <c r="O99" s="178"/>
      <c r="P99" s="178"/>
    </row>
    <row r="100" s="179" customFormat="true" ht="15" hidden="false" customHeight="false" outlineLevel="0" collapsed="false">
      <c r="A100" s="180"/>
      <c r="B100" s="170"/>
      <c r="C100" s="170" t="n">
        <v>11</v>
      </c>
      <c r="D100" s="171" t="s">
        <v>133</v>
      </c>
      <c r="E100" s="181" t="n">
        <f aca="false">SUM(E94)</f>
        <v>0</v>
      </c>
      <c r="F100" s="181" t="n">
        <f aca="false">SUM(F94)</f>
        <v>50970</v>
      </c>
      <c r="G100" s="181" t="n">
        <f aca="false">SUM(G94)</f>
        <v>24404.77</v>
      </c>
      <c r="H100" s="177" t="n">
        <f aca="false">SUM(G100/F100*100)</f>
        <v>47.880655287424</v>
      </c>
      <c r="I100" s="178"/>
      <c r="J100" s="178"/>
      <c r="K100" s="178"/>
      <c r="L100" s="178"/>
      <c r="M100" s="178"/>
      <c r="N100" s="178"/>
      <c r="O100" s="178"/>
      <c r="P100" s="178"/>
    </row>
    <row r="101" customFormat="false" ht="15" hidden="false" customHeight="false" outlineLevel="0" collapsed="false">
      <c r="A101" s="58" t="s">
        <v>146</v>
      </c>
      <c r="B101" s="58"/>
      <c r="C101" s="58"/>
      <c r="D101" s="58"/>
      <c r="E101" s="149" t="n">
        <f aca="false">SUM(E93,E49)</f>
        <v>0</v>
      </c>
      <c r="F101" s="149" t="n">
        <f aca="false">SUM(F93,F49)</f>
        <v>252940</v>
      </c>
      <c r="G101" s="149" t="n">
        <f aca="false">SUM(G93,G49)</f>
        <v>103265.72</v>
      </c>
      <c r="H101" s="132" t="n">
        <f aca="false">SUM(G101/F101*100)</f>
        <v>40.8261722147545</v>
      </c>
    </row>
    <row r="103" customFormat="false" ht="15.75" hidden="false" customHeight="false" outlineLevel="0" collapsed="false">
      <c r="A103" s="182" t="s">
        <v>147</v>
      </c>
      <c r="B103" s="182"/>
      <c r="C103" s="182"/>
      <c r="D103" s="182"/>
      <c r="E103" s="182"/>
      <c r="F103" s="182"/>
      <c r="G103" s="182"/>
      <c r="H103" s="182"/>
    </row>
    <row r="104" customFormat="false" ht="60" hidden="false" customHeight="false" outlineLevel="0" collapsed="false">
      <c r="A104" s="183" t="s">
        <v>27</v>
      </c>
      <c r="B104" s="57" t="s">
        <v>28</v>
      </c>
      <c r="C104" s="183" t="s">
        <v>29</v>
      </c>
      <c r="D104" s="183" t="s">
        <v>30</v>
      </c>
      <c r="E104" s="184" t="s">
        <v>6</v>
      </c>
      <c r="F104" s="184" t="s">
        <v>7</v>
      </c>
      <c r="G104" s="184" t="s">
        <v>8</v>
      </c>
      <c r="H104" s="184" t="s">
        <v>31</v>
      </c>
    </row>
    <row r="105" customFormat="false" ht="15" hidden="false" customHeight="false" outlineLevel="0" collapsed="false">
      <c r="A105" s="185" t="n">
        <v>1</v>
      </c>
      <c r="B105" s="185"/>
      <c r="C105" s="185"/>
      <c r="D105" s="185"/>
      <c r="E105" s="186" t="n">
        <v>2</v>
      </c>
      <c r="F105" s="187" t="n">
        <v>3</v>
      </c>
      <c r="G105" s="187" t="n">
        <v>4</v>
      </c>
      <c r="H105" s="188" t="s">
        <v>32</v>
      </c>
    </row>
    <row r="106" customFormat="false" ht="15" hidden="false" customHeight="false" outlineLevel="0" collapsed="false">
      <c r="A106" s="189" t="s">
        <v>148</v>
      </c>
      <c r="B106" s="189"/>
      <c r="C106" s="189"/>
      <c r="D106" s="190" t="s">
        <v>149</v>
      </c>
      <c r="E106" s="191" t="n">
        <f aca="false">SUM(E107)</f>
        <v>0</v>
      </c>
      <c r="F106" s="191" t="n">
        <f aca="false">SUM(F107)</f>
        <v>0</v>
      </c>
      <c r="G106" s="191" t="n">
        <v>0</v>
      </c>
      <c r="H106" s="192" t="n">
        <v>0</v>
      </c>
    </row>
    <row r="107" customFormat="false" ht="15" hidden="false" customHeight="false" outlineLevel="0" collapsed="false">
      <c r="A107" s="189"/>
      <c r="B107" s="189" t="s">
        <v>150</v>
      </c>
      <c r="C107" s="189"/>
      <c r="D107" s="193" t="s">
        <v>74</v>
      </c>
      <c r="E107" s="191" t="n">
        <f aca="false">SUM(E108)</f>
        <v>0</v>
      </c>
      <c r="F107" s="191" t="n">
        <f aca="false">SUM(F108)</f>
        <v>0</v>
      </c>
      <c r="G107" s="191" t="n">
        <v>0</v>
      </c>
      <c r="H107" s="192" t="n">
        <v>0</v>
      </c>
    </row>
    <row r="108" customFormat="false" ht="15" hidden="false" customHeight="false" outlineLevel="0" collapsed="false">
      <c r="A108" s="189"/>
      <c r="B108" s="189" t="s">
        <v>151</v>
      </c>
      <c r="C108" s="189"/>
      <c r="D108" s="193" t="s">
        <v>75</v>
      </c>
      <c r="E108" s="191" t="n">
        <f aca="false">SUM(E109)</f>
        <v>0</v>
      </c>
      <c r="F108" s="191" t="n">
        <f aca="false">SUM(F109)</f>
        <v>0</v>
      </c>
      <c r="G108" s="191" t="n">
        <v>0</v>
      </c>
      <c r="H108" s="192" t="n">
        <v>0</v>
      </c>
    </row>
    <row r="109" customFormat="false" ht="15" hidden="false" customHeight="false" outlineLevel="0" collapsed="false">
      <c r="A109" s="194"/>
      <c r="B109" s="194" t="s">
        <v>152</v>
      </c>
      <c r="C109" s="194"/>
      <c r="D109" s="195" t="s">
        <v>153</v>
      </c>
      <c r="E109" s="196" t="n">
        <f aca="false">SUM(E110)</f>
        <v>0</v>
      </c>
      <c r="F109" s="196" t="n">
        <f aca="false">SUM(F110)</f>
        <v>0</v>
      </c>
      <c r="G109" s="196" t="n">
        <v>0</v>
      </c>
      <c r="H109" s="197" t="n">
        <v>0</v>
      </c>
    </row>
    <row r="110" s="143" customFormat="true" ht="15" hidden="false" customHeight="false" outlineLevel="0" collapsed="false">
      <c r="A110" s="198"/>
      <c r="B110" s="198"/>
      <c r="C110" s="199" t="n">
        <v>11</v>
      </c>
      <c r="D110" s="200" t="s">
        <v>154</v>
      </c>
      <c r="E110" s="201" t="n">
        <v>0</v>
      </c>
      <c r="F110" s="202" t="n">
        <v>0</v>
      </c>
      <c r="G110" s="202" t="n">
        <v>0</v>
      </c>
      <c r="H110" s="202" t="n">
        <v>0</v>
      </c>
    </row>
  </sheetData>
  <mergeCells count="11">
    <mergeCell ref="A2:H2"/>
    <mergeCell ref="A3:H3"/>
    <mergeCell ref="A5:D5"/>
    <mergeCell ref="A32:D32"/>
    <mergeCell ref="A34:H34"/>
    <mergeCell ref="A36:D36"/>
    <mergeCell ref="A46:H46"/>
    <mergeCell ref="A48:D48"/>
    <mergeCell ref="A101:D101"/>
    <mergeCell ref="A103:H103"/>
    <mergeCell ref="A105:D105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82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4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F12" activeCellId="0" sqref="F12"/>
    </sheetView>
  </sheetViews>
  <sheetFormatPr defaultColWidth="9.1484375" defaultRowHeight="15.75" zeroHeight="false" outlineLevelRow="0" outlineLevelCol="0"/>
  <cols>
    <col collapsed="false" customWidth="true" hidden="false" outlineLevel="0" max="1" min="1" style="203" width="36.42"/>
    <col collapsed="false" customWidth="true" hidden="false" outlineLevel="0" max="2" min="2" style="203" width="17.57"/>
    <col collapsed="false" customWidth="true" hidden="false" outlineLevel="0" max="3" min="3" style="203" width="14.42"/>
    <col collapsed="false" customWidth="true" hidden="false" outlineLevel="0" max="6" min="4" style="203" width="16.29"/>
    <col collapsed="false" customWidth="false" hidden="false" outlineLevel="0" max="16384" min="7" style="203" width="9.14"/>
  </cols>
  <sheetData>
    <row r="1" customFormat="false" ht="15.75" hidden="false" customHeight="false" outlineLevel="0" collapsed="false">
      <c r="A1" s="204"/>
      <c r="B1" s="204"/>
      <c r="C1" s="204"/>
      <c r="D1" s="204"/>
      <c r="E1" s="204"/>
      <c r="F1" s="204"/>
    </row>
    <row r="2" customFormat="false" ht="15.75" hidden="false" customHeight="true" outlineLevel="0" collapsed="false">
      <c r="A2" s="204" t="s">
        <v>26</v>
      </c>
      <c r="B2" s="204"/>
      <c r="C2" s="204"/>
      <c r="D2" s="204"/>
      <c r="E2" s="204"/>
      <c r="F2" s="204"/>
    </row>
    <row r="3" customFormat="false" ht="15.75" hidden="false" customHeight="true" outlineLevel="0" collapsed="false">
      <c r="A3" s="204" t="s">
        <v>155</v>
      </c>
      <c r="B3" s="204"/>
      <c r="C3" s="204"/>
      <c r="D3" s="204"/>
      <c r="E3" s="204"/>
      <c r="F3" s="204"/>
    </row>
    <row r="4" customFormat="false" ht="15.75" hidden="false" customHeight="false" outlineLevel="0" collapsed="false">
      <c r="A4" s="205"/>
      <c r="B4" s="205"/>
      <c r="C4" s="205"/>
      <c r="D4" s="205"/>
      <c r="E4" s="206"/>
      <c r="F4" s="206"/>
    </row>
    <row r="5" customFormat="false" ht="15.75" hidden="false" customHeight="true" outlineLevel="0" collapsed="false">
      <c r="A5" s="204" t="s">
        <v>156</v>
      </c>
      <c r="B5" s="204"/>
      <c r="C5" s="204"/>
      <c r="D5" s="204"/>
      <c r="E5" s="204"/>
      <c r="F5" s="204"/>
    </row>
    <row r="6" customFormat="false" ht="15.75" hidden="false" customHeight="false" outlineLevel="0" collapsed="false">
      <c r="A6" s="205"/>
      <c r="B6" s="205"/>
      <c r="C6" s="205"/>
      <c r="D6" s="205"/>
      <c r="E6" s="206"/>
      <c r="F6" s="206"/>
    </row>
    <row r="7" customFormat="false" ht="15.75" hidden="false" customHeight="true" outlineLevel="0" collapsed="false">
      <c r="A7" s="204" t="s">
        <v>157</v>
      </c>
      <c r="B7" s="204"/>
      <c r="C7" s="204"/>
      <c r="D7" s="204"/>
      <c r="E7" s="204"/>
      <c r="F7" s="204"/>
    </row>
    <row r="8" customFormat="false" ht="15.75" hidden="false" customHeight="false" outlineLevel="0" collapsed="false">
      <c r="A8" s="205"/>
      <c r="B8" s="205"/>
      <c r="C8" s="205"/>
      <c r="D8" s="205"/>
      <c r="E8" s="206"/>
      <c r="F8" s="206"/>
    </row>
    <row r="9" s="208" customFormat="true" ht="30" hidden="false" customHeight="false" outlineLevel="0" collapsed="false">
      <c r="A9" s="207" t="s">
        <v>158</v>
      </c>
      <c r="B9" s="184" t="s">
        <v>6</v>
      </c>
      <c r="C9" s="184" t="s">
        <v>7</v>
      </c>
      <c r="D9" s="184" t="s">
        <v>8</v>
      </c>
      <c r="E9" s="184" t="s">
        <v>31</v>
      </c>
      <c r="F9" s="184" t="s">
        <v>31</v>
      </c>
    </row>
    <row r="10" s="210" customFormat="true" ht="11.25" hidden="false" customHeight="false" outlineLevel="0" collapsed="false">
      <c r="A10" s="209" t="n">
        <v>1</v>
      </c>
      <c r="B10" s="186" t="n">
        <v>2</v>
      </c>
      <c r="C10" s="186" t="n">
        <v>3</v>
      </c>
      <c r="D10" s="186" t="n">
        <v>4</v>
      </c>
      <c r="E10" s="186" t="s">
        <v>159</v>
      </c>
      <c r="F10" s="186" t="s">
        <v>32</v>
      </c>
    </row>
    <row r="11" s="210" customFormat="true" ht="15" hidden="false" customHeight="false" outlineLevel="0" collapsed="false">
      <c r="A11" s="211" t="s">
        <v>160</v>
      </c>
      <c r="B11" s="212" t="n">
        <v>0</v>
      </c>
      <c r="C11" s="213" t="n">
        <v>252940</v>
      </c>
      <c r="D11" s="213" t="n">
        <v>103265.72</v>
      </c>
      <c r="E11" s="212" t="n">
        <v>0</v>
      </c>
      <c r="F11" s="212" t="n">
        <v>41</v>
      </c>
    </row>
    <row r="12" s="208" customFormat="true" ht="17.25" hidden="false" customHeight="true" outlineLevel="0" collapsed="false">
      <c r="A12" s="214" t="s">
        <v>161</v>
      </c>
      <c r="B12" s="215" t="n">
        <v>0</v>
      </c>
      <c r="C12" s="216" t="n">
        <v>252940</v>
      </c>
      <c r="D12" s="216" t="n">
        <v>103265.72</v>
      </c>
      <c r="E12" s="217" t="n">
        <v>0</v>
      </c>
      <c r="F12" s="217" t="n">
        <f aca="false">SUM(D12/C12*100)</f>
        <v>40.8261722147545</v>
      </c>
    </row>
    <row r="13" s="208" customFormat="true" ht="15" hidden="false" customHeight="false" outlineLevel="0" collapsed="false">
      <c r="A13" s="214" t="s">
        <v>162</v>
      </c>
      <c r="B13" s="218"/>
      <c r="C13" s="219"/>
      <c r="D13" s="220" t="n">
        <v>103265.72</v>
      </c>
      <c r="E13" s="217"/>
      <c r="F13" s="217"/>
    </row>
    <row r="14" s="208" customFormat="true" ht="15" hidden="false" customHeight="false" outlineLevel="0" collapsed="false">
      <c r="A14" s="221"/>
      <c r="B14" s="219"/>
      <c r="C14" s="219"/>
      <c r="D14" s="217"/>
      <c r="E14" s="217"/>
      <c r="F14" s="217"/>
    </row>
  </sheetData>
  <mergeCells count="5">
    <mergeCell ref="A1:F1"/>
    <mergeCell ref="A2:F2"/>
    <mergeCell ref="A3:F3"/>
    <mergeCell ref="A5:F5"/>
    <mergeCell ref="A7:F7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74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C28" activeCellId="0" sqref="C28"/>
    </sheetView>
  </sheetViews>
  <sheetFormatPr defaultColWidth="9.1484375" defaultRowHeight="15" zeroHeight="false" outlineLevelRow="0" outlineLevelCol="0"/>
  <cols>
    <col collapsed="false" customWidth="true" hidden="false" outlineLevel="0" max="1" min="1" style="222" width="9.71"/>
    <col collapsed="false" customWidth="true" hidden="false" outlineLevel="0" max="2" min="2" style="222" width="51.49"/>
    <col collapsed="false" customWidth="true" hidden="false" outlineLevel="0" max="3" min="3" style="222" width="12.15"/>
    <col collapsed="false" customWidth="true" hidden="false" outlineLevel="0" max="4" min="4" style="222" width="11.57"/>
    <col collapsed="false" customWidth="true" hidden="false" outlineLevel="0" max="5" min="5" style="11" width="14.99"/>
    <col collapsed="false" customWidth="true" hidden="false" outlineLevel="0" max="6" min="6" style="11" width="15.14"/>
    <col collapsed="false" customWidth="true" hidden="true" outlineLevel="0" max="7" min="7" style="11" width="16.71"/>
    <col collapsed="false" customWidth="true" hidden="true" outlineLevel="0" max="8" min="8" style="11" width="16.43"/>
    <col collapsed="false" customWidth="true" hidden="true" outlineLevel="0" max="9" min="9" style="11" width="12.57"/>
    <col collapsed="false" customWidth="true" hidden="false" outlineLevel="0" max="11" min="10" style="11" width="10.71"/>
    <col collapsed="false" customWidth="true" hidden="false" outlineLevel="0" max="12" min="12" style="11" width="10.29"/>
    <col collapsed="false" customWidth="true" hidden="false" outlineLevel="0" max="13" min="13" style="11" width="11.85"/>
    <col collapsed="false" customWidth="true" hidden="false" outlineLevel="0" max="14" min="14" style="11" width="15.42"/>
    <col collapsed="false" customWidth="false" hidden="false" outlineLevel="0" max="15" min="15" style="11" width="9.14"/>
    <col collapsed="false" customWidth="false" hidden="false" outlineLevel="0" max="16383" min="17" style="11" width="9.14"/>
    <col collapsed="false" customWidth="true" hidden="false" outlineLevel="0" max="16384" min="16384" style="11" width="11.53"/>
  </cols>
  <sheetData>
    <row r="1" customFormat="false" ht="15.75" hidden="false" customHeight="true" outlineLevel="0" collapsed="false">
      <c r="A1" s="204" t="s">
        <v>26</v>
      </c>
      <c r="B1" s="204"/>
      <c r="C1" s="204"/>
      <c r="D1" s="204"/>
      <c r="E1" s="204"/>
      <c r="F1" s="223"/>
      <c r="G1" s="224"/>
      <c r="H1" s="224"/>
      <c r="I1" s="224"/>
    </row>
    <row r="2" s="225" customFormat="true" ht="15.75" hidden="false" customHeight="true" outlineLevel="0" collapsed="false">
      <c r="A2" s="204" t="s">
        <v>163</v>
      </c>
      <c r="B2" s="204"/>
      <c r="C2" s="204"/>
      <c r="D2" s="204"/>
      <c r="E2" s="204"/>
      <c r="P2" s="226"/>
    </row>
    <row r="3" s="32" customFormat="true" ht="15.75" hidden="false" customHeight="false" outlineLevel="0" collapsed="false">
      <c r="A3" s="227"/>
      <c r="B3" s="227"/>
      <c r="C3" s="228"/>
      <c r="D3" s="228"/>
      <c r="E3" s="229"/>
      <c r="F3" s="229"/>
      <c r="G3" s="229"/>
      <c r="H3" s="229"/>
      <c r="I3" s="229"/>
      <c r="P3" s="226"/>
    </row>
    <row r="4" s="32" customFormat="true" ht="47.25" hidden="false" customHeight="false" outlineLevel="0" collapsed="false">
      <c r="A4" s="230" t="s">
        <v>164</v>
      </c>
      <c r="B4" s="230" t="s">
        <v>165</v>
      </c>
      <c r="C4" s="231" t="s">
        <v>7</v>
      </c>
      <c r="D4" s="231" t="s">
        <v>8</v>
      </c>
      <c r="E4" s="231" t="s">
        <v>31</v>
      </c>
      <c r="F4" s="229"/>
      <c r="G4" s="229"/>
      <c r="H4" s="229"/>
      <c r="I4" s="229"/>
      <c r="P4" s="226"/>
    </row>
    <row r="5" s="235" customFormat="true" ht="12.8" hidden="false" customHeight="false" outlineLevel="0" collapsed="false">
      <c r="A5" s="232" t="n">
        <v>1</v>
      </c>
      <c r="B5" s="232"/>
      <c r="C5" s="233" t="n">
        <v>2</v>
      </c>
      <c r="D5" s="233" t="n">
        <v>3</v>
      </c>
      <c r="E5" s="188" t="s">
        <v>166</v>
      </c>
      <c r="F5" s="234"/>
      <c r="G5" s="234"/>
      <c r="H5" s="234"/>
      <c r="I5" s="234"/>
      <c r="P5" s="226"/>
    </row>
    <row r="6" s="32" customFormat="true" ht="15" hidden="false" customHeight="false" outlineLevel="0" collapsed="false">
      <c r="A6" s="236" t="n">
        <v>1005</v>
      </c>
      <c r="B6" s="237" t="s">
        <v>167</v>
      </c>
      <c r="C6" s="238" t="n">
        <f aca="false">SUM(C7+C51)</f>
        <v>252940</v>
      </c>
      <c r="D6" s="238" t="n">
        <f aca="false">SUM(D7+D51)</f>
        <v>103265.72</v>
      </c>
      <c r="E6" s="239" t="n">
        <f aca="false">SUM(D6/C6*100)</f>
        <v>40.8261722147545</v>
      </c>
      <c r="F6" s="229"/>
      <c r="G6" s="229"/>
      <c r="H6" s="229"/>
      <c r="I6" s="229"/>
      <c r="P6" s="226"/>
    </row>
    <row r="7" s="32" customFormat="true" ht="15" hidden="false" customHeight="false" outlineLevel="0" collapsed="false">
      <c r="A7" s="240" t="s">
        <v>168</v>
      </c>
      <c r="B7" s="241" t="s">
        <v>169</v>
      </c>
      <c r="C7" s="242" t="n">
        <f aca="false">SUM(C8)</f>
        <v>242209</v>
      </c>
      <c r="D7" s="242" t="n">
        <f aca="false">SUM(D8)</f>
        <v>96466.49</v>
      </c>
      <c r="E7" s="243" t="n">
        <f aca="false">SUM(D7/C7*100)</f>
        <v>39.8277892233567</v>
      </c>
      <c r="F7" s="229"/>
      <c r="G7" s="229"/>
      <c r="H7" s="229"/>
      <c r="I7" s="229"/>
      <c r="P7" s="226"/>
    </row>
    <row r="8" s="248" customFormat="true" ht="15" hidden="false" customHeight="true" outlineLevel="0" collapsed="false">
      <c r="A8" s="244" t="n">
        <v>11</v>
      </c>
      <c r="B8" s="244" t="s">
        <v>70</v>
      </c>
      <c r="C8" s="245" t="n">
        <f aca="false">SUM(C9+C44)</f>
        <v>242209</v>
      </c>
      <c r="D8" s="245" t="n">
        <f aca="false">SUM(D9+D44)</f>
        <v>96466.49</v>
      </c>
      <c r="E8" s="246" t="n">
        <f aca="false">SUM(D8/C8*100)</f>
        <v>39.8277892233567</v>
      </c>
      <c r="F8" s="247"/>
      <c r="G8" s="247"/>
      <c r="H8" s="247"/>
      <c r="I8" s="247"/>
      <c r="P8" s="226"/>
    </row>
    <row r="9" s="253" customFormat="true" ht="15.75" hidden="false" customHeight="false" outlineLevel="0" collapsed="false">
      <c r="A9" s="249" t="n">
        <v>3</v>
      </c>
      <c r="B9" s="250" t="s">
        <v>84</v>
      </c>
      <c r="C9" s="251" t="n">
        <f aca="false">SUM(C10+C17+C40)</f>
        <v>191239</v>
      </c>
      <c r="D9" s="251" t="n">
        <f aca="false">SUM(D10+D17+D40)</f>
        <v>72061.72</v>
      </c>
      <c r="E9" s="252" t="n">
        <f aca="false">SUM(D9/C9*100)</f>
        <v>37.6814980208012</v>
      </c>
      <c r="G9" s="254"/>
      <c r="H9" s="254"/>
      <c r="P9" s="226"/>
    </row>
    <row r="10" s="32" customFormat="true" ht="14.25" hidden="false" customHeight="true" outlineLevel="0" collapsed="false">
      <c r="A10" s="255" t="n">
        <v>31</v>
      </c>
      <c r="B10" s="256" t="s">
        <v>85</v>
      </c>
      <c r="C10" s="257" t="n">
        <v>136150</v>
      </c>
      <c r="D10" s="258" t="n">
        <f aca="false">SUM(D11+D13+D15)</f>
        <v>45348.11</v>
      </c>
      <c r="E10" s="259" t="n">
        <f aca="false">SUM(D10/C10*100)</f>
        <v>33.3074623576937</v>
      </c>
      <c r="F10" s="229"/>
      <c r="G10" s="260" t="e">
        <f aca="false">SUM(#REF!)</f>
        <v>#REF!</v>
      </c>
      <c r="H10" s="261" t="e">
        <f aca="false">SUM(#REF!)</f>
        <v>#REF!</v>
      </c>
      <c r="I10" s="32" t="n">
        <f aca="false">SUM(C10:F10)</f>
        <v>181531.417462358</v>
      </c>
      <c r="P10" s="226"/>
    </row>
    <row r="11" s="268" customFormat="true" ht="14.25" hidden="false" customHeight="true" outlineLevel="0" collapsed="false">
      <c r="A11" s="262" t="n">
        <v>311</v>
      </c>
      <c r="B11" s="263" t="s">
        <v>86</v>
      </c>
      <c r="C11" s="264"/>
      <c r="D11" s="264" t="n">
        <f aca="false">SUM(D12)</f>
        <v>38534.02</v>
      </c>
      <c r="E11" s="265"/>
      <c r="F11" s="266"/>
      <c r="G11" s="267"/>
      <c r="H11" s="267"/>
      <c r="P11" s="226"/>
    </row>
    <row r="12" customFormat="false" ht="14.25" hidden="false" customHeight="true" outlineLevel="0" collapsed="false">
      <c r="A12" s="269" t="n">
        <v>3111</v>
      </c>
      <c r="B12" s="270" t="s">
        <v>87</v>
      </c>
      <c r="C12" s="271"/>
      <c r="D12" s="271" t="n">
        <v>38534.02</v>
      </c>
      <c r="E12" s="272"/>
      <c r="F12" s="273"/>
      <c r="G12" s="274"/>
      <c r="H12" s="274"/>
    </row>
    <row r="13" customFormat="false" ht="14.25" hidden="false" customHeight="true" outlineLevel="0" collapsed="false">
      <c r="A13" s="255" t="n">
        <v>312</v>
      </c>
      <c r="B13" s="270" t="s">
        <v>170</v>
      </c>
      <c r="C13" s="271"/>
      <c r="D13" s="275" t="n">
        <v>456</v>
      </c>
      <c r="E13" s="272"/>
      <c r="F13" s="273"/>
      <c r="G13" s="274"/>
      <c r="H13" s="274"/>
    </row>
    <row r="14" customFormat="false" ht="14.25" hidden="false" customHeight="true" outlineLevel="0" collapsed="false">
      <c r="A14" s="269" t="n">
        <v>3121</v>
      </c>
      <c r="B14" s="270" t="s">
        <v>89</v>
      </c>
      <c r="C14" s="271"/>
      <c r="D14" s="271" t="n">
        <v>456</v>
      </c>
      <c r="E14" s="272"/>
      <c r="F14" s="273"/>
      <c r="G14" s="274"/>
      <c r="H14" s="274"/>
    </row>
    <row r="15" s="268" customFormat="true" ht="14.25" hidden="false" customHeight="true" outlineLevel="0" collapsed="false">
      <c r="A15" s="262" t="n">
        <v>313</v>
      </c>
      <c r="B15" s="263" t="s">
        <v>91</v>
      </c>
      <c r="C15" s="251"/>
      <c r="D15" s="251" t="n">
        <f aca="false">SUM(D16:D16)</f>
        <v>6358.09</v>
      </c>
      <c r="E15" s="252"/>
      <c r="F15" s="266"/>
      <c r="G15" s="267"/>
      <c r="H15" s="267"/>
      <c r="P15" s="226"/>
    </row>
    <row r="16" customFormat="false" ht="14.25" hidden="false" customHeight="true" outlineLevel="0" collapsed="false">
      <c r="A16" s="269" t="n">
        <v>3132</v>
      </c>
      <c r="B16" s="270" t="s">
        <v>92</v>
      </c>
      <c r="C16" s="271"/>
      <c r="D16" s="271" t="n">
        <v>6358.09</v>
      </c>
      <c r="E16" s="272"/>
      <c r="F16" s="273"/>
      <c r="G16" s="274"/>
      <c r="H16" s="274"/>
    </row>
    <row r="17" s="32" customFormat="true" ht="14.25" hidden="false" customHeight="true" outlineLevel="0" collapsed="false">
      <c r="A17" s="276" t="n">
        <v>32</v>
      </c>
      <c r="B17" s="277" t="s">
        <v>93</v>
      </c>
      <c r="C17" s="278" t="n">
        <v>54225</v>
      </c>
      <c r="D17" s="278" t="n">
        <f aca="false">SUM(D18+D23+D27+D35)</f>
        <v>26407.41</v>
      </c>
      <c r="E17" s="279" t="n">
        <f aca="false">SUM(D17/C17*100)</f>
        <v>48.6996957123098</v>
      </c>
      <c r="F17" s="229"/>
      <c r="G17" s="260"/>
      <c r="H17" s="261"/>
      <c r="P17" s="226"/>
    </row>
    <row r="18" s="268" customFormat="true" ht="14.25" hidden="false" customHeight="true" outlineLevel="0" collapsed="false">
      <c r="A18" s="262" t="n">
        <v>321</v>
      </c>
      <c r="B18" s="263" t="s">
        <v>94</v>
      </c>
      <c r="C18" s="251"/>
      <c r="D18" s="251" t="n">
        <f aca="false">SUM(D19:D22)</f>
        <v>2266.15</v>
      </c>
      <c r="E18" s="252"/>
      <c r="F18" s="266"/>
      <c r="G18" s="267"/>
      <c r="H18" s="267"/>
      <c r="P18" s="226"/>
    </row>
    <row r="19" customFormat="false" ht="15" hidden="false" customHeight="false" outlineLevel="0" collapsed="false">
      <c r="A19" s="269" t="s">
        <v>95</v>
      </c>
      <c r="B19" s="270" t="s">
        <v>96</v>
      </c>
      <c r="C19" s="271"/>
      <c r="D19" s="271" t="n">
        <v>0</v>
      </c>
      <c r="E19" s="272"/>
      <c r="F19" s="273"/>
      <c r="G19" s="11" t="n">
        <v>0</v>
      </c>
      <c r="H19" s="11" t="n">
        <v>0</v>
      </c>
      <c r="I19" s="11" t="n">
        <f aca="false">SUM(C19:F19)</f>
        <v>0</v>
      </c>
    </row>
    <row r="20" customFormat="false" ht="15" hidden="false" customHeight="false" outlineLevel="0" collapsed="false">
      <c r="A20" s="269" t="s">
        <v>97</v>
      </c>
      <c r="B20" s="270" t="s">
        <v>98</v>
      </c>
      <c r="C20" s="271"/>
      <c r="D20" s="271" t="n">
        <v>894.95</v>
      </c>
      <c r="E20" s="272"/>
      <c r="F20" s="273"/>
    </row>
    <row r="21" customFormat="false" ht="15" hidden="false" customHeight="false" outlineLevel="0" collapsed="false">
      <c r="A21" s="269" t="n">
        <v>3213</v>
      </c>
      <c r="B21" s="270" t="s">
        <v>100</v>
      </c>
      <c r="C21" s="271"/>
      <c r="D21" s="271" t="n">
        <v>0</v>
      </c>
      <c r="E21" s="272"/>
      <c r="F21" s="273"/>
    </row>
    <row r="22" customFormat="false" ht="15" hidden="false" customHeight="false" outlineLevel="0" collapsed="false">
      <c r="A22" s="269" t="n">
        <v>3214</v>
      </c>
      <c r="B22" s="270" t="s">
        <v>102</v>
      </c>
      <c r="C22" s="271"/>
      <c r="D22" s="271" t="n">
        <v>1371.2</v>
      </c>
      <c r="E22" s="272"/>
      <c r="F22" s="273"/>
    </row>
    <row r="23" s="268" customFormat="true" ht="15.75" hidden="false" customHeight="true" outlineLevel="0" collapsed="false">
      <c r="A23" s="280" t="n">
        <v>322</v>
      </c>
      <c r="B23" s="250" t="s">
        <v>103</v>
      </c>
      <c r="C23" s="51"/>
      <c r="D23" s="51" t="n">
        <f aca="false">SUM(D24:D26)</f>
        <v>6841.04</v>
      </c>
      <c r="E23" s="50"/>
      <c r="F23" s="266"/>
      <c r="P23" s="226"/>
    </row>
    <row r="24" customFormat="false" ht="15.75" hidden="false" customHeight="true" outlineLevel="0" collapsed="false">
      <c r="A24" s="281" t="s">
        <v>104</v>
      </c>
      <c r="B24" s="282" t="s">
        <v>105</v>
      </c>
      <c r="C24" s="283"/>
      <c r="D24" s="271" t="n">
        <v>383.57</v>
      </c>
      <c r="E24" s="284"/>
    </row>
    <row r="25" customFormat="false" ht="15.75" hidden="false" customHeight="true" outlineLevel="0" collapsed="false">
      <c r="A25" s="281" t="s">
        <v>106</v>
      </c>
      <c r="B25" s="282" t="s">
        <v>107</v>
      </c>
      <c r="C25" s="283"/>
      <c r="D25" s="271" t="n">
        <v>2615.66</v>
      </c>
      <c r="E25" s="284"/>
    </row>
    <row r="26" customFormat="false" ht="15.75" hidden="false" customHeight="true" outlineLevel="0" collapsed="false">
      <c r="A26" s="281" t="n">
        <v>3225</v>
      </c>
      <c r="B26" s="282" t="s">
        <v>108</v>
      </c>
      <c r="C26" s="283"/>
      <c r="D26" s="271" t="n">
        <v>3841.81</v>
      </c>
      <c r="E26" s="284"/>
    </row>
    <row r="27" customFormat="false" ht="15.75" hidden="false" customHeight="true" outlineLevel="0" collapsed="false">
      <c r="A27" s="262" t="n">
        <v>323</v>
      </c>
      <c r="B27" s="263" t="s">
        <v>109</v>
      </c>
      <c r="C27" s="251"/>
      <c r="D27" s="251" t="n">
        <f aca="false">SUM(D28:D34)</f>
        <v>10840.56</v>
      </c>
      <c r="E27" s="252"/>
    </row>
    <row r="28" customFormat="false" ht="15.75" hidden="false" customHeight="true" outlineLevel="0" collapsed="false">
      <c r="A28" s="269" t="s">
        <v>110</v>
      </c>
      <c r="B28" s="270" t="s">
        <v>111</v>
      </c>
      <c r="C28" s="271"/>
      <c r="D28" s="271" t="n">
        <v>1275.65</v>
      </c>
      <c r="E28" s="272"/>
    </row>
    <row r="29" customFormat="false" ht="15.75" hidden="false" customHeight="true" outlineLevel="0" collapsed="false">
      <c r="A29" s="269" t="s">
        <v>112</v>
      </c>
      <c r="B29" s="270" t="s">
        <v>113</v>
      </c>
      <c r="C29" s="271"/>
      <c r="D29" s="271" t="n">
        <v>1680.5</v>
      </c>
      <c r="E29" s="272"/>
    </row>
    <row r="30" customFormat="false" ht="15.75" hidden="false" customHeight="true" outlineLevel="0" collapsed="false">
      <c r="A30" s="269" t="n">
        <v>3233</v>
      </c>
      <c r="B30" s="270" t="s">
        <v>114</v>
      </c>
      <c r="C30" s="271"/>
      <c r="D30" s="271" t="n">
        <v>4373.42</v>
      </c>
      <c r="E30" s="272"/>
    </row>
    <row r="31" customFormat="false" ht="15.75" hidden="false" customHeight="true" outlineLevel="0" collapsed="false">
      <c r="A31" s="269" t="s">
        <v>115</v>
      </c>
      <c r="B31" s="270" t="s">
        <v>116</v>
      </c>
      <c r="C31" s="271"/>
      <c r="D31" s="271" t="n">
        <v>21.8</v>
      </c>
      <c r="E31" s="272"/>
    </row>
    <row r="32" customFormat="false" ht="15.75" hidden="false" customHeight="true" outlineLevel="0" collapsed="false">
      <c r="A32" s="269" t="n">
        <v>3235</v>
      </c>
      <c r="B32" s="270" t="s">
        <v>117</v>
      </c>
      <c r="C32" s="271"/>
      <c r="D32" s="271" t="n">
        <v>72.99</v>
      </c>
      <c r="E32" s="272"/>
    </row>
    <row r="33" customFormat="false" ht="15.75" hidden="false" customHeight="true" outlineLevel="0" collapsed="false">
      <c r="A33" s="269" t="n">
        <v>3237</v>
      </c>
      <c r="B33" s="270" t="s">
        <v>118</v>
      </c>
      <c r="C33" s="271"/>
      <c r="D33" s="271" t="n">
        <v>2171.27</v>
      </c>
      <c r="E33" s="272"/>
    </row>
    <row r="34" customFormat="false" ht="15.75" hidden="false" customHeight="true" outlineLevel="0" collapsed="false">
      <c r="A34" s="269" t="s">
        <v>119</v>
      </c>
      <c r="B34" s="270" t="s">
        <v>120</v>
      </c>
      <c r="C34" s="271"/>
      <c r="D34" s="271" t="n">
        <v>1244.93</v>
      </c>
      <c r="E34" s="272"/>
    </row>
    <row r="35" customFormat="false" ht="15.75" hidden="false" customHeight="true" outlineLevel="0" collapsed="false">
      <c r="A35" s="262" t="n">
        <v>329</v>
      </c>
      <c r="B35" s="263" t="s">
        <v>121</v>
      </c>
      <c r="C35" s="251"/>
      <c r="D35" s="251" t="n">
        <f aca="false">SUM(D36:D39)</f>
        <v>6459.66</v>
      </c>
      <c r="E35" s="252"/>
    </row>
    <row r="36" customFormat="false" ht="15.75" hidden="false" customHeight="true" outlineLevel="0" collapsed="false">
      <c r="A36" s="269" t="s">
        <v>122</v>
      </c>
      <c r="B36" s="270" t="s">
        <v>123</v>
      </c>
      <c r="C36" s="271"/>
      <c r="D36" s="271" t="n">
        <v>2809.26</v>
      </c>
      <c r="E36" s="272"/>
    </row>
    <row r="37" customFormat="false" ht="15.75" hidden="false" customHeight="true" outlineLevel="0" collapsed="false">
      <c r="A37" s="269" t="n">
        <v>3292</v>
      </c>
      <c r="B37" s="270" t="s">
        <v>124</v>
      </c>
      <c r="C37" s="271"/>
      <c r="D37" s="271" t="n">
        <v>0</v>
      </c>
      <c r="E37" s="272"/>
    </row>
    <row r="38" customFormat="false" ht="15.75" hidden="false" customHeight="true" outlineLevel="0" collapsed="false">
      <c r="A38" s="269" t="n">
        <v>3239</v>
      </c>
      <c r="B38" s="270" t="s">
        <v>126</v>
      </c>
      <c r="C38" s="271"/>
      <c r="D38" s="271" t="n">
        <v>647.26</v>
      </c>
      <c r="E38" s="272"/>
    </row>
    <row r="39" customFormat="false" ht="15.75" hidden="false" customHeight="true" outlineLevel="0" collapsed="false">
      <c r="A39" s="269" t="s">
        <v>127</v>
      </c>
      <c r="B39" s="270" t="s">
        <v>121</v>
      </c>
      <c r="C39" s="271"/>
      <c r="D39" s="271" t="n">
        <v>3003.14</v>
      </c>
      <c r="E39" s="272"/>
    </row>
    <row r="40" customFormat="false" ht="15.75" hidden="false" customHeight="true" outlineLevel="0" collapsed="false">
      <c r="A40" s="276" t="n">
        <v>34</v>
      </c>
      <c r="B40" s="277" t="s">
        <v>128</v>
      </c>
      <c r="C40" s="278" t="n">
        <v>864</v>
      </c>
      <c r="D40" s="278" t="n">
        <f aca="false">SUM(D41)</f>
        <v>306.2</v>
      </c>
      <c r="E40" s="285" t="n">
        <f aca="false">(D40/C40)*100</f>
        <v>35.4398148148148</v>
      </c>
    </row>
    <row r="41" customFormat="false" ht="15.75" hidden="false" customHeight="true" outlineLevel="0" collapsed="false">
      <c r="A41" s="262" t="n">
        <v>343</v>
      </c>
      <c r="B41" s="263" t="s">
        <v>129</v>
      </c>
      <c r="C41" s="251"/>
      <c r="D41" s="251" t="n">
        <f aca="false">SUM(D42+D43)</f>
        <v>306.2</v>
      </c>
      <c r="E41" s="252"/>
    </row>
    <row r="42" customFormat="false" ht="15.75" hidden="false" customHeight="true" outlineLevel="0" collapsed="false">
      <c r="A42" s="269" t="s">
        <v>130</v>
      </c>
      <c r="B42" s="270" t="s">
        <v>131</v>
      </c>
      <c r="C42" s="271"/>
      <c r="D42" s="271" t="n">
        <v>175.82</v>
      </c>
      <c r="E42" s="272"/>
    </row>
    <row r="43" customFormat="false" ht="15.75" hidden="false" customHeight="true" outlineLevel="0" collapsed="false">
      <c r="A43" s="269" t="n">
        <v>3434</v>
      </c>
      <c r="B43" s="270" t="s">
        <v>132</v>
      </c>
      <c r="C43" s="271"/>
      <c r="D43" s="271" t="n">
        <v>130.38</v>
      </c>
      <c r="E43" s="272"/>
    </row>
    <row r="44" customFormat="false" ht="15.75" hidden="false" customHeight="true" outlineLevel="0" collapsed="false">
      <c r="A44" s="50" t="n">
        <v>4</v>
      </c>
      <c r="B44" s="286" t="s">
        <v>135</v>
      </c>
      <c r="C44" s="287" t="n">
        <f aca="false">SUM(C45)</f>
        <v>50970</v>
      </c>
      <c r="D44" s="287" t="n">
        <f aca="false">SUM(D45)</f>
        <v>24404.77</v>
      </c>
      <c r="E44" s="288" t="n">
        <f aca="false">(D44/C44)*100</f>
        <v>47.880655287424</v>
      </c>
    </row>
    <row r="45" customFormat="false" ht="15.75" hidden="false" customHeight="true" outlineLevel="0" collapsed="false">
      <c r="A45" s="289" t="n">
        <v>42</v>
      </c>
      <c r="B45" s="290" t="s">
        <v>171</v>
      </c>
      <c r="C45" s="291" t="n">
        <v>50970</v>
      </c>
      <c r="D45" s="292" t="n">
        <f aca="false">SUM(D46)</f>
        <v>24404.77</v>
      </c>
      <c r="E45" s="288" t="n">
        <f aca="false">(D45/C45)*100</f>
        <v>47.880655287424</v>
      </c>
    </row>
    <row r="46" customFormat="false" ht="15.75" hidden="false" customHeight="true" outlineLevel="0" collapsed="false">
      <c r="A46" s="280" t="n">
        <v>422</v>
      </c>
      <c r="B46" s="250" t="s">
        <v>137</v>
      </c>
      <c r="C46" s="51"/>
      <c r="D46" s="51" t="n">
        <f aca="false">SUM(D47:D48)</f>
        <v>24404.77</v>
      </c>
      <c r="E46" s="288"/>
    </row>
    <row r="47" customFormat="false" ht="15.75" hidden="false" customHeight="true" outlineLevel="0" collapsed="false">
      <c r="A47" s="281" t="s">
        <v>138</v>
      </c>
      <c r="B47" s="282" t="s">
        <v>139</v>
      </c>
      <c r="C47" s="283"/>
      <c r="D47" s="283" t="n">
        <v>19872.5</v>
      </c>
      <c r="E47" s="288"/>
    </row>
    <row r="48" customFormat="false" ht="15.75" hidden="false" customHeight="true" outlineLevel="0" collapsed="false">
      <c r="A48" s="281" t="n">
        <v>4227</v>
      </c>
      <c r="B48" s="282" t="s">
        <v>141</v>
      </c>
      <c r="C48" s="283"/>
      <c r="D48" s="283" t="n">
        <v>4532.27</v>
      </c>
      <c r="E48" s="288"/>
    </row>
    <row r="49" customFormat="false" ht="15.75" hidden="false" customHeight="true" outlineLevel="0" collapsed="false">
      <c r="A49" s="289" t="n">
        <v>423</v>
      </c>
      <c r="B49" s="290" t="s">
        <v>143</v>
      </c>
      <c r="C49" s="283"/>
      <c r="D49" s="291" t="n">
        <f aca="false">SUM(D50)</f>
        <v>0</v>
      </c>
      <c r="E49" s="288"/>
    </row>
    <row r="50" customFormat="false" ht="15.75" hidden="false" customHeight="true" outlineLevel="0" collapsed="false">
      <c r="A50" s="281" t="n">
        <v>4231</v>
      </c>
      <c r="B50" s="282" t="s">
        <v>172</v>
      </c>
      <c r="C50" s="283"/>
      <c r="D50" s="283" t="n">
        <v>0</v>
      </c>
      <c r="E50" s="288"/>
    </row>
    <row r="51" customFormat="false" ht="15.75" hidden="false" customHeight="true" outlineLevel="0" collapsed="false">
      <c r="A51" s="293" t="s">
        <v>173</v>
      </c>
      <c r="B51" s="294" t="s">
        <v>174</v>
      </c>
      <c r="C51" s="295" t="n">
        <f aca="false">SUM(C52+C60)</f>
        <v>10731</v>
      </c>
      <c r="D51" s="295" t="n">
        <f aca="false">SUM(D52+D60)</f>
        <v>6799.23</v>
      </c>
      <c r="E51" s="296" t="n">
        <v>63</v>
      </c>
    </row>
    <row r="52" s="268" customFormat="true" ht="15" hidden="false" customHeight="false" outlineLevel="0" collapsed="false">
      <c r="A52" s="244" t="n">
        <v>11</v>
      </c>
      <c r="B52" s="244" t="s">
        <v>70</v>
      </c>
      <c r="C52" s="297" t="n">
        <f aca="false">SUM(C53)</f>
        <v>7500</v>
      </c>
      <c r="D52" s="297" t="n">
        <f aca="false">SUM(D53)</f>
        <v>6065.45</v>
      </c>
      <c r="E52" s="298" t="n">
        <f aca="false">(D52/C52)*100</f>
        <v>80.8726666666667</v>
      </c>
      <c r="F52" s="266"/>
      <c r="G52" s="266"/>
      <c r="H52" s="266"/>
      <c r="I52" s="266"/>
      <c r="P52" s="226"/>
    </row>
    <row r="53" s="268" customFormat="true" ht="15" hidden="false" customHeight="false" outlineLevel="0" collapsed="false">
      <c r="A53" s="249" t="n">
        <v>3</v>
      </c>
      <c r="B53" s="250" t="s">
        <v>84</v>
      </c>
      <c r="C53" s="51" t="n">
        <f aca="false">SUM(C54)</f>
        <v>7500</v>
      </c>
      <c r="D53" s="51" t="n">
        <f aca="false">SUM(D54)</f>
        <v>6065.45</v>
      </c>
      <c r="E53" s="50" t="n">
        <v>81</v>
      </c>
      <c r="F53" s="266"/>
      <c r="G53" s="266"/>
      <c r="H53" s="266"/>
      <c r="I53" s="266"/>
      <c r="P53" s="226"/>
    </row>
    <row r="54" s="32" customFormat="true" ht="15.75" hidden="false" customHeight="true" outlineLevel="0" collapsed="false">
      <c r="A54" s="255" t="n">
        <v>32</v>
      </c>
      <c r="B54" s="256" t="s">
        <v>93</v>
      </c>
      <c r="C54" s="275" t="n">
        <v>7500</v>
      </c>
      <c r="D54" s="275" t="n">
        <f aca="false">SUM(D55+D57)</f>
        <v>6065.45</v>
      </c>
      <c r="E54" s="285" t="n">
        <f aca="false">(D54/C54)*100</f>
        <v>80.8726666666667</v>
      </c>
      <c r="F54" s="229"/>
      <c r="P54" s="226"/>
    </row>
    <row r="55" s="268" customFormat="true" ht="15.75" hidden="false" customHeight="true" outlineLevel="0" collapsed="false">
      <c r="A55" s="262" t="n">
        <v>323</v>
      </c>
      <c r="B55" s="263" t="s">
        <v>109</v>
      </c>
      <c r="C55" s="251"/>
      <c r="D55" s="251" t="n">
        <f aca="false">SUM(D56:D56)</f>
        <v>4514.67</v>
      </c>
      <c r="E55" s="252"/>
      <c r="F55" s="266"/>
      <c r="P55" s="226"/>
    </row>
    <row r="56" customFormat="false" ht="15.75" hidden="false" customHeight="false" outlineLevel="0" collapsed="false">
      <c r="A56" s="269" t="s">
        <v>119</v>
      </c>
      <c r="B56" s="270" t="s">
        <v>120</v>
      </c>
      <c r="C56" s="271"/>
      <c r="D56" s="271" t="n">
        <v>4514.67</v>
      </c>
      <c r="E56" s="272"/>
      <c r="F56" s="273"/>
      <c r="G56" s="273"/>
      <c r="H56" s="273"/>
      <c r="I56" s="273"/>
    </row>
    <row r="57" s="268" customFormat="true" ht="15.75" hidden="false" customHeight="true" outlineLevel="0" collapsed="false">
      <c r="A57" s="262" t="n">
        <v>329</v>
      </c>
      <c r="B57" s="263" t="s">
        <v>121</v>
      </c>
      <c r="C57" s="251"/>
      <c r="D57" s="251" t="n">
        <f aca="false">SUM(D58:D59)</f>
        <v>1550.78</v>
      </c>
      <c r="E57" s="252"/>
      <c r="F57" s="266"/>
      <c r="P57" s="226"/>
    </row>
    <row r="58" customFormat="false" ht="15" hidden="false" customHeight="false" outlineLevel="0" collapsed="false">
      <c r="A58" s="269" t="s">
        <v>125</v>
      </c>
      <c r="B58" s="270" t="s">
        <v>126</v>
      </c>
      <c r="C58" s="271"/>
      <c r="D58" s="271" t="n">
        <v>1141.11</v>
      </c>
      <c r="E58" s="272"/>
      <c r="F58" s="273"/>
      <c r="G58" s="273"/>
      <c r="H58" s="273"/>
      <c r="I58" s="273"/>
    </row>
    <row r="59" customFormat="false" ht="15" hidden="false" customHeight="false" outlineLevel="0" collapsed="false">
      <c r="A59" s="269" t="s">
        <v>127</v>
      </c>
      <c r="B59" s="270" t="s">
        <v>121</v>
      </c>
      <c r="C59" s="271"/>
      <c r="D59" s="271" t="n">
        <v>409.67</v>
      </c>
      <c r="E59" s="272"/>
      <c r="F59" s="273"/>
      <c r="G59" s="273"/>
      <c r="H59" s="273"/>
      <c r="I59" s="273"/>
    </row>
    <row r="60" s="268" customFormat="true" ht="15" hidden="false" customHeight="false" outlineLevel="0" collapsed="false">
      <c r="A60" s="244" t="n">
        <v>31</v>
      </c>
      <c r="B60" s="244" t="s">
        <v>175</v>
      </c>
      <c r="C60" s="297" t="n">
        <f aca="false">SUM(C61)</f>
        <v>3231</v>
      </c>
      <c r="D60" s="297" t="n">
        <f aca="false">SUM(D61)</f>
        <v>733.78</v>
      </c>
      <c r="E60" s="298" t="n">
        <f aca="false">(D60/C60)*100</f>
        <v>22.7106159083875</v>
      </c>
      <c r="F60" s="266"/>
      <c r="G60" s="266"/>
      <c r="H60" s="266"/>
      <c r="I60" s="266"/>
      <c r="J60" s="266"/>
      <c r="K60" s="266"/>
      <c r="P60" s="226"/>
    </row>
    <row r="61" s="253" customFormat="true" ht="15" hidden="false" customHeight="false" outlineLevel="0" collapsed="false">
      <c r="A61" s="299" t="n">
        <v>3</v>
      </c>
      <c r="B61" s="263" t="s">
        <v>84</v>
      </c>
      <c r="C61" s="251" t="n">
        <f aca="false">SUM(C62)</f>
        <v>3231</v>
      </c>
      <c r="D61" s="251" t="n">
        <f aca="false">SUM(D62)</f>
        <v>733.78</v>
      </c>
      <c r="E61" s="252" t="n">
        <f aca="false">(D61/C61)*100</f>
        <v>22.7106159083875</v>
      </c>
      <c r="G61" s="254"/>
      <c r="H61" s="254"/>
      <c r="P61" s="226"/>
    </row>
    <row r="62" s="32" customFormat="true" ht="14.25" hidden="false" customHeight="true" outlineLevel="0" collapsed="false">
      <c r="A62" s="276" t="n">
        <v>32</v>
      </c>
      <c r="B62" s="277" t="s">
        <v>93</v>
      </c>
      <c r="C62" s="278" t="n">
        <v>3231</v>
      </c>
      <c r="D62" s="278" t="n">
        <f aca="false">SUM(D63+D65)</f>
        <v>733.78</v>
      </c>
      <c r="E62" s="252" t="n">
        <f aca="false">(D62/C62)*100</f>
        <v>22.7106159083875</v>
      </c>
      <c r="F62" s="229"/>
      <c r="G62" s="260" t="e">
        <f aca="false">SUM(#REF!)</f>
        <v>#REF!</v>
      </c>
      <c r="H62" s="261" t="e">
        <f aca="false">SUM(#REF!)</f>
        <v>#REF!</v>
      </c>
      <c r="I62" s="32" t="n">
        <f aca="false">SUM(C62:F62)</f>
        <v>3987.49061590839</v>
      </c>
      <c r="P62" s="226"/>
    </row>
    <row r="63" s="268" customFormat="true" ht="14.25" hidden="false" customHeight="true" outlineLevel="0" collapsed="false">
      <c r="A63" s="262" t="n">
        <v>322</v>
      </c>
      <c r="B63" s="263" t="s">
        <v>103</v>
      </c>
      <c r="C63" s="251"/>
      <c r="D63" s="251" t="n">
        <f aca="false">SUM(D64)</f>
        <v>63.27</v>
      </c>
      <c r="E63" s="252"/>
      <c r="F63" s="266"/>
      <c r="G63" s="267"/>
      <c r="H63" s="267"/>
      <c r="P63" s="226"/>
    </row>
    <row r="64" customFormat="false" ht="14.25" hidden="false" customHeight="true" outlineLevel="0" collapsed="false">
      <c r="A64" s="269" t="s">
        <v>104</v>
      </c>
      <c r="B64" s="270" t="s">
        <v>105</v>
      </c>
      <c r="C64" s="271"/>
      <c r="D64" s="271" t="n">
        <v>63.27</v>
      </c>
      <c r="E64" s="252"/>
      <c r="F64" s="273"/>
      <c r="G64" s="274"/>
      <c r="H64" s="274"/>
    </row>
    <row r="65" customFormat="false" ht="14.25" hidden="false" customHeight="true" outlineLevel="0" collapsed="false">
      <c r="A65" s="262" t="n">
        <v>323</v>
      </c>
      <c r="B65" s="263" t="s">
        <v>109</v>
      </c>
      <c r="C65" s="251"/>
      <c r="D65" s="251" t="n">
        <f aca="false">SUM(D66:D68)</f>
        <v>670.51</v>
      </c>
      <c r="E65" s="252"/>
      <c r="F65" s="273"/>
      <c r="G65" s="274"/>
      <c r="H65" s="274"/>
    </row>
    <row r="66" customFormat="false" ht="14.25" hidden="false" customHeight="true" outlineLevel="0" collapsed="false">
      <c r="A66" s="269" t="s">
        <v>110</v>
      </c>
      <c r="B66" s="270" t="s">
        <v>111</v>
      </c>
      <c r="C66" s="271"/>
      <c r="D66" s="271" t="n">
        <v>0</v>
      </c>
      <c r="E66" s="272"/>
      <c r="F66" s="273"/>
      <c r="G66" s="274"/>
      <c r="H66" s="274"/>
    </row>
    <row r="67" customFormat="false" ht="14.25" hidden="false" customHeight="true" outlineLevel="0" collapsed="false">
      <c r="A67" s="269" t="n">
        <v>3235</v>
      </c>
      <c r="B67" s="270" t="s">
        <v>117</v>
      </c>
      <c r="C67" s="271"/>
      <c r="D67" s="271" t="n">
        <v>0</v>
      </c>
      <c r="E67" s="272"/>
      <c r="F67" s="273"/>
      <c r="G67" s="274"/>
      <c r="H67" s="274"/>
    </row>
    <row r="68" customFormat="false" ht="14.25" hidden="false" customHeight="true" outlineLevel="0" collapsed="false">
      <c r="A68" s="269" t="n">
        <v>3237</v>
      </c>
      <c r="B68" s="270" t="s">
        <v>118</v>
      </c>
      <c r="C68" s="271"/>
      <c r="D68" s="271" t="n">
        <v>670.51</v>
      </c>
      <c r="E68" s="272"/>
      <c r="F68" s="273"/>
      <c r="G68" s="274"/>
      <c r="H68" s="274"/>
    </row>
    <row r="71" customFormat="false" ht="15" hidden="false" customHeight="false" outlineLevel="0" collapsed="false">
      <c r="C71" s="300"/>
      <c r="D71" s="300"/>
      <c r="E71" s="300"/>
    </row>
    <row r="74" customFormat="false" ht="15" hidden="false" customHeight="false" outlineLevel="0" collapsed="false">
      <c r="C74" s="300"/>
      <c r="D74" s="300"/>
      <c r="E74" s="300"/>
    </row>
  </sheetData>
  <mergeCells count="5">
    <mergeCell ref="A1:E1"/>
    <mergeCell ref="A2:E2"/>
    <mergeCell ref="A5:B5"/>
    <mergeCell ref="C71:E71"/>
    <mergeCell ref="C74:E74"/>
  </mergeCells>
  <printOptions headings="tru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LibreOffice/7.5.4.2$Windows_X86_64 LibreOffice_project/36ccfdc35048b057fd9854c757a8b67ec53977b6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2022-08-26T07:26:16Z</dcterms:created>
  <dc:creator>AMilic</dc:creator>
  <dc:description/>
  <dc:language>hr-HR</dc:language>
  <cp:lastModifiedBy/>
  <cp:lastPrinted>2023-07-18T15:59:45Z</cp:lastPrinted>
  <dcterms:modified xsi:type="dcterms:W3CDTF">2023-07-19T14:02:33Z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